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5360" windowHeight="5490" activeTab="0"/>
  </bookViews>
  <sheets>
    <sheet name="Отчет по ГП за 1квартал 2020год" sheetId="1" r:id="rId1"/>
  </sheets>
  <definedNames>
    <definedName name="_xlnm.Print_Titles" localSheetId="0">'Отчет по ГП за 1квартал 2020год'!$9:$11</definedName>
    <definedName name="_xlnm.Print_Area" localSheetId="0">'Отчет по ГП за 1квартал 2020год'!$A$1:$W$121</definedName>
  </definedNames>
  <calcPr fullCalcOnLoad="1"/>
</workbook>
</file>

<file path=xl/sharedStrings.xml><?xml version="1.0" encoding="utf-8"?>
<sst xmlns="http://schemas.openxmlformats.org/spreadsheetml/2006/main" count="510" uniqueCount="309">
  <si>
    <t>1</t>
  </si>
  <si>
    <t>1.1</t>
  </si>
  <si>
    <t>Всего, в т.ч.</t>
  </si>
  <si>
    <t>Участник (ОИВ)</t>
  </si>
  <si>
    <t>Фактическая дата начала реализации мероприятия (квартал,год)</t>
  </si>
  <si>
    <t>Фактическая дата окончания реализации мероприятия (квартал,год)</t>
  </si>
  <si>
    <t>Федеральный бюджет</t>
  </si>
  <si>
    <t>Областной бюджет</t>
  </si>
  <si>
    <t>Местные бюджеты</t>
  </si>
  <si>
    <t>Прочие источники</t>
  </si>
  <si>
    <t>ОТЧЕТ о реализации государственной программы</t>
  </si>
  <si>
    <t>Наименование государственной программы</t>
  </si>
  <si>
    <t xml:space="preserve">Всего   </t>
  </si>
  <si>
    <t>2014</t>
  </si>
  <si>
    <t>Наименование ВЦП, основного мероприятия (наименование основного мероприятия в рамках государственных программ, наименование объектов строительства и реконструкции)</t>
  </si>
  <si>
    <t>2015</t>
  </si>
  <si>
    <t>2016</t>
  </si>
  <si>
    <t>2017</t>
  </si>
  <si>
    <t xml:space="preserve">Областной бюджет </t>
  </si>
  <si>
    <t xml:space="preserve">Прочие источники </t>
  </si>
  <si>
    <t>1.1.1</t>
  </si>
  <si>
    <t>Кадастровые работы</t>
  </si>
  <si>
    <t>Обследование трасс регулярных автобусных маршрутов на соответствие требованиям обеспечения БДД</t>
  </si>
  <si>
    <t xml:space="preserve">№ п/п по ГП </t>
  </si>
  <si>
    <t>3.</t>
  </si>
  <si>
    <t>3.1.</t>
  </si>
  <si>
    <t>3.2.</t>
  </si>
  <si>
    <t>4.</t>
  </si>
  <si>
    <t>4.1.</t>
  </si>
  <si>
    <t xml:space="preserve">Обеспечение деятельности (услуги, работы) государственных учреждений </t>
  </si>
  <si>
    <t>Развитие информационных систем на общественном транспорте</t>
  </si>
  <si>
    <t>1.1.</t>
  </si>
  <si>
    <t>1.2.</t>
  </si>
  <si>
    <t>1.3.</t>
  </si>
  <si>
    <t>2.1.</t>
  </si>
  <si>
    <t>2.2.</t>
  </si>
  <si>
    <t>2.3.</t>
  </si>
  <si>
    <t>Управление Ленинградской области по государственному техническому надзору и контролю</t>
  </si>
  <si>
    <t>2.4.</t>
  </si>
  <si>
    <t>2.7.</t>
  </si>
  <si>
    <t>Комитет, ГКУ Ленавтодор</t>
  </si>
  <si>
    <t>Комитет</t>
  </si>
  <si>
    <t>федеральный бюджет</t>
  </si>
  <si>
    <t>2.8.</t>
  </si>
  <si>
    <t xml:space="preserve">  "Развитие транспортной системы Ленинградской области"</t>
  </si>
  <si>
    <t>2.</t>
  </si>
  <si>
    <t>5.</t>
  </si>
  <si>
    <t>5.1.</t>
  </si>
  <si>
    <t>Комитет, ГКУ ЦБДД</t>
  </si>
  <si>
    <t>2.5.</t>
  </si>
  <si>
    <t>2.6.</t>
  </si>
  <si>
    <t>1.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</si>
  <si>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 на газомоторном топливе</t>
  </si>
  <si>
    <t>ВСЕГО по государственной программе ЛО   "Развитие транспортной системы Ленинградской области"</t>
  </si>
  <si>
    <t>Устройство недостающих,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значения, непосредственно влияющих на обеспечение безопасности дорожного движения (заказчик - ГКУ "Ленавтодор")</t>
  </si>
  <si>
    <t>6.1.</t>
  </si>
  <si>
    <t>Субсидии автономной некоммерческой организации "Дирекция по развитию транспортной системы Санкт-Петербурга и Ленинградской области"*</t>
  </si>
  <si>
    <t>Строительство мостового перехода через реку Волхов на подъезде к г.Кириши в Киришском районе Ленинградской области</t>
  </si>
  <si>
    <t>Исп. Решетникова Ж.Н. В. тел. 539-45-31 (3828)</t>
  </si>
  <si>
    <t>Сведения о достигнутых результатах</t>
  </si>
  <si>
    <t>Строительство Проектируемой улицы №1 в створе продолжения улицы Центральной и улицы Дмитрия Кожемякина в г. Сертолово Ленинградской области</t>
  </si>
  <si>
    <t>3.1.1.</t>
  </si>
  <si>
    <t>Комитет Ленинградской области по транспорту</t>
  </si>
  <si>
    <t>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</t>
  </si>
  <si>
    <t>Строительство парковки легкового и пассажирского транспорта у мемориала "Разорванное кольцо" во Всеволожском районе" на участке км 38-км 40 а/д общего пользования регионального значения "Санкт-Петербург-Морье" во Всеволожском районе</t>
  </si>
  <si>
    <t>Строительство 1 этапа улично-дорожной сети по адресу: Ленинградская область, г. Всеволожск, Южный жилой район, кварталы 2,3,4,5,6,7,8. Улица Московская</t>
  </si>
  <si>
    <t>2.2.1.</t>
  </si>
  <si>
    <t>а/д "Копорье-Ручьи" на участке км  0+00 - км 11+500 в Ломоносовском и Кингисеппском районах (11,703 км)</t>
  </si>
  <si>
    <t>2.3.1.</t>
  </si>
  <si>
    <t>2.3.2.</t>
  </si>
  <si>
    <t>Реконструкция участка автомобильной дороги по ул. Скворцова г.п. им. Морозова, включая разработку проектно-сметной документации</t>
  </si>
  <si>
    <t>1.4.</t>
  </si>
  <si>
    <t>Объем финансового обеспечения государственной программы в 2022 году (тыс. рублей)</t>
  </si>
  <si>
    <t>Федеральный проект "Региональная и местная дорожная сеть"</t>
  </si>
  <si>
    <t>Строительство автомобильных дорог общего пользования регионального и межмуниципального значения, в т.ч.:</t>
  </si>
  <si>
    <t xml:space="preserve">Строительство транспортной развязки на пересечении автомобильной дороги "Санкт-Петербург- завод им.Свердлова- Всеволожск ( км39) с железной дорогой на  перегоне Всеволожск-Мельничный Ручей во Всеволожском районе Ленинградской области. </t>
  </si>
  <si>
    <t>Развитие инфраструктуры дорожного хозяйства</t>
  </si>
  <si>
    <t>Стр-во а/д нового выхода из Санкт-Петербурга от КАД в обход населенных пунктов Мурино и Новое Девяткино с выходом на существующую а/д "Санкт-Петербург-Матокса"</t>
  </si>
  <si>
    <t>1.2.1.</t>
  </si>
  <si>
    <r>
      <t xml:space="preserve">Ответственный исполнитель:   </t>
    </r>
    <r>
      <rPr>
        <b/>
        <u val="single"/>
        <sz val="12"/>
        <rFont val="Times New Roman"/>
        <family val="1"/>
      </rPr>
      <t>Комитет по дорожному хозяйству Ленинградской области (ДК)</t>
    </r>
  </si>
  <si>
    <t xml:space="preserve">Рек-ция а/д  "СПб-Колтуши на участке КАД-Колтуши 1,2 этап" </t>
  </si>
  <si>
    <t>Стр-во мост.перех. ч/р Свирь у г.Подпорожье Ленинградской области</t>
  </si>
  <si>
    <t xml:space="preserve">Капитальный ремонт а/д общего пользования регионального и межмуниципального значения </t>
  </si>
  <si>
    <t xml:space="preserve"> Ремонт а/д общего пользования регионального и межмуниципального значения</t>
  </si>
  <si>
    <t xml:space="preserve"> Финансовое обеспечение дорожной деятельности в рамках реализации национального проекта "Безопасные качественные дороги" (АГЛОМЕРАЦИЯ)</t>
  </si>
  <si>
    <t>1.3.1.</t>
  </si>
  <si>
    <t xml:space="preserve">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 (Мосты, дороги)</t>
  </si>
  <si>
    <t>1.5.</t>
  </si>
  <si>
    <t>1.6.</t>
  </si>
  <si>
    <t>ПРОЕКТНАЯ ЧАСТЬ</t>
  </si>
  <si>
    <t>Мероприятия, направленные на достижения цели федеральногопроекта "Региональная и местная дорожная сеть", в том числе:</t>
  </si>
  <si>
    <t>Строительство а/д общего пользования регионального и межмуниципального значения, в том числе:</t>
  </si>
  <si>
    <t>Строительство автодорожного путепровода на перегоне Выборг-Таммисуо участка Выборг-Каменногорск взамен закрываемых переездов на ПК 26+30.92, ПК 1276+10.80 и ПК 15+89,60" (км 3)</t>
  </si>
  <si>
    <t>Проектно-изыскательские работы и отвод земель будущих лет</t>
  </si>
  <si>
    <t>2.1.1.</t>
  </si>
  <si>
    <t>2.1.2.</t>
  </si>
  <si>
    <t>2.1.3.</t>
  </si>
  <si>
    <t>2.1.4.</t>
  </si>
  <si>
    <t>2.1.5.</t>
  </si>
  <si>
    <t>2.1.6.</t>
  </si>
  <si>
    <t>2.1.7.</t>
  </si>
  <si>
    <t>Реконструкция а/д общего пользования регионального и межмуниципального значения</t>
  </si>
  <si>
    <t>2.2.2.</t>
  </si>
  <si>
    <t xml:space="preserve">Строительство (реконструкция), включая проектирование, а/д общего пользования местного значения </t>
  </si>
  <si>
    <t xml:space="preserve">Разработка проектно-сметной документации                                       на реконструкцию автомобильной дороги общего пользования местного значения       «Лемовжа - Гостятино» в Волосовском районе Ленинградской области  </t>
  </si>
  <si>
    <t xml:space="preserve">Разработка проектно-сметной документации                                      на реконструкцию автомобильной дороги общего пользования местного значения                                         "Большой Сабск - Изори" в Волосовском районе Ленинградской области </t>
  </si>
  <si>
    <t>Строительство участка автомобильной дороги от автомобильной дороги "Мины-Новинка" до дер. Клетно,  в том числе проектно-изыскательские работы</t>
  </si>
  <si>
    <t>Строительство улицы Шадрина на участке от улицы Крикковское шоссе до улицы Проектная 3 в мкр. №7 г.Кингисепп</t>
  </si>
  <si>
    <t>Строительство моста через Староладожский канал в створе Северного переулка                                                  в г. Шлиссельбург,  в том числе проектно-изыскательское работы</t>
  </si>
  <si>
    <t xml:space="preserve">Строительство улицы Гидротехников от ул. Центральной до ул. Серафимовской по адресу: Ленинградская область,Ломоносовский район, Аннинское городское поселение, г.п. Новоселье </t>
  </si>
  <si>
    <t>Строительство автомобильной дороги, расположенной по адресу: Ленинградская область, Тосненский район, г.Тосно, дорога к стадиону от региональной автодороги "Кемполово-Губаницы-Калитино-Выра-Тосно-Шапки", в том числе проектно-изыскательское работы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</si>
  <si>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</si>
  <si>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</si>
  <si>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</si>
  <si>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</si>
  <si>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</si>
  <si>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</si>
  <si>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</si>
  <si>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</si>
  <si>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Содержание а/д общего пользования регионального и межмуниципального значения</t>
  </si>
  <si>
    <t>Капитальный ремонт а/д общего пользования регионального и межмуниципального значения</t>
  </si>
  <si>
    <t>Ремонт а/д общего пользования регионального и межмуниципального значения</t>
  </si>
  <si>
    <t>Субсидии на капитальный ремонт и ремонт а/д общего пользования местного значения, имеющих приоритетный социально значимый характер</t>
  </si>
  <si>
    <t>ИТОГО по Федеральный проект "Региональная и местная дорожная сеть"</t>
  </si>
  <si>
    <t>Федеральный (региональный) проект "Содействие развитию автомобильных дорог регионального, межмуниципального и местного значения", в том числе:</t>
  </si>
  <si>
    <t>Строительство мостового перехода через реку Волхов на подъезде  г. Кириши в Киришском районе Ленинградсколй области</t>
  </si>
  <si>
    <t xml:space="preserve">Строительство автомобильной дороги нового выхода из Санкт-Петербурга от КАД в обход населенных пунктов Мурино и Новое Девяткино с выходом на существующую автомобильную дорогу "Санкт-Петербург-Матокса" </t>
  </si>
  <si>
    <t>3.1.2.</t>
  </si>
  <si>
    <t>Иные межбюджетные трансферты на финансирование дорожной деятельности в отношении автомобильных дорог общего пользования регионального или межмуниципального, местного значения. Ремонт автомобильных дорог общего пользования регионального и межмуниципального значения</t>
  </si>
  <si>
    <t xml:space="preserve">Федеральный проект "Общесистемные меры развития дорожного хозяйства". </t>
  </si>
  <si>
    <t xml:space="preserve">Федеральный проект  "Безопасность дорожного движения" </t>
  </si>
  <si>
    <t>Комитет, ГКУ "ЦБДД"</t>
  </si>
  <si>
    <t xml:space="preserve">Устройство недостающих,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значения, непосредственно влияющих на обеспечение безопасности дорожного движения  </t>
  </si>
  <si>
    <t xml:space="preserve">Устройство недостающих,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значения, непосредственно влияющих на обеспечение безопасности дорожного движения </t>
  </si>
  <si>
    <t>Мероприятия, направленные на достижение цели федерального  проекта "Безопасность дорожного движения", в том числе:</t>
  </si>
  <si>
    <t>Иные межбюджетные трансферты на финансирование дорожной деятельности в отношении автомобильных дорог общего пользования регионального или межмуниципального, местного значения. Строительство (реконструкция) автомобильных дорог общего пользования регионального и межмуниципального значения, в том числе:</t>
  </si>
  <si>
    <t>6.</t>
  </si>
  <si>
    <t>Организация и проведение конкурса профессионального мастерства водителей автобусов</t>
  </si>
  <si>
    <t xml:space="preserve">Сокращение аварийности на участках концентрации дорожно-транспортных происшествий инженерными методами" </t>
  </si>
  <si>
    <t>6.2.</t>
  </si>
  <si>
    <t>6.3.</t>
  </si>
  <si>
    <t>6.4.</t>
  </si>
  <si>
    <t>Устройство недостающих,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значения, непосредственно влияющих на обеспечение безопасности дорожного движения  (ГКУ ЦБДД)</t>
  </si>
  <si>
    <t>Мероприятия, направленные на достижение цели федерального проекта "Информационно-аналитическое и научное обеспечение развития транспортной системы", том числе:</t>
  </si>
  <si>
    <t>7.</t>
  </si>
  <si>
    <t>7.1.</t>
  </si>
  <si>
    <t>7.2.</t>
  </si>
  <si>
    <t>8.</t>
  </si>
  <si>
    <t>Поддержка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</t>
  </si>
  <si>
    <t>Развитие заправочной инфраструктуры компримированного природного газа</t>
  </si>
  <si>
    <t>8.1.</t>
  </si>
  <si>
    <t>8.2.</t>
  </si>
  <si>
    <t>ИТОГО по проектной части государственной программы "Развитие транспорной системы Ленинградской области"</t>
  </si>
  <si>
    <t>ПРОЦЕССНАЯ ЧАСТЬ</t>
  </si>
  <si>
    <t>Комплекс процессных мероприятий  "Создание условий для осуществления дорожной деятельности", в том числе:</t>
  </si>
  <si>
    <t>Обеспечение деятельности (услуги, работы) государственных учреждений ГКУ «Ленавтодор» и ГКУ "ЦБДД"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</si>
  <si>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и (или) ремонта автомобильных дорог, по договорам финансовой аренды (лизинга)</t>
  </si>
  <si>
    <t>Обеспечение деятельности государственных инженеров-инспекторов гостехнадзора</t>
  </si>
  <si>
    <t>Комплекс процессных мероприятий  "Обеспечение устойчивого функционирования и совершенствования системы транспортного обслуживания населения  Ленинградской области", в том числе:</t>
  </si>
  <si>
    <t>Выполнение работ, связанных с организацией транспортного обслуживания населения</t>
  </si>
  <si>
    <t>факт 0,931 км</t>
  </si>
  <si>
    <t>Остаток на 01.01.2022, расходы за счет остатка *</t>
  </si>
  <si>
    <t>Всего*</t>
  </si>
  <si>
    <t>Выполнение Программы деятельности АНО "Дирекция по развитию транспортной системы Санкт-Петербурга и Ленинградской области" составит не менее 90%</t>
  </si>
  <si>
    <t>Сопровождение и модернизация ГИС "Автоматизированная система оплаты проезда в Ленинградской области"</t>
  </si>
  <si>
    <t>Выдача и переоформление (выдача дубликатов) разрешения на осуществление деятельности по перевозке пассажиров и багажа легковым такси в Ленинградской области</t>
  </si>
  <si>
    <t>Выполнение работ, связанных с осуществлением регулярных перевозок по регулируемым тарифам</t>
  </si>
  <si>
    <t>Изготовление бланочной продукции</t>
  </si>
  <si>
    <t>Транспортное обеспечение участников мероприятия «Аграрная неделя Ленинградской области"</t>
  </si>
  <si>
    <t>Рек-ция мостового перехода через р.Мойка на км 47+300 а/д СПб-Кировск в Кировском районе ЛО</t>
  </si>
  <si>
    <t>2.1.8.</t>
  </si>
  <si>
    <t>2.1.9.</t>
  </si>
  <si>
    <t>Строительство подъезда к г. Всеволожску</t>
  </si>
  <si>
    <t xml:space="preserve">Проезд от автомобильной дороги общего пользования федерального значения А-181 "Скандинавия" Санкт-Петербург – Выборг – граница с Финляндской Республикой на км 47 до ул. Танкистов во Всеволожском районе Ленинградской области </t>
  </si>
  <si>
    <t>Подключение международного автомобильного вокзала в составе ТПУ "Девяткино" к КАД (строительство транспортной развязки на км 30+717 прямого хода КАД с подключением международного автомобильного вокзала)</t>
  </si>
  <si>
    <t>2.3.11.</t>
  </si>
  <si>
    <t>Строительство участка улично-дорожной сети в г. Гатчина - продолжение ул. Крупской от Пушкинского до Ленинградского шоссе (от ЖК "IQ" до ТК "Окей") 150 м</t>
  </si>
  <si>
    <t>Реконструкция инженерных сетей и транспортной инфраструктуры кварталов 36-38 в п. Новоселье Ломоносовского района Ленинградской области по адресу: Ленинградская область, Ломоносовский район, п. Новоселье, квартал 36-38 (Этап 6 - Реконструкция ул. Центральная п. Новоселье, протяженностью 39,19 п.м.)</t>
  </si>
  <si>
    <t>Строительство улицы Солнечная. Этап №3 строительства внутриквартальных проездов с канализационными и водопроводными сетями квартала малоэтажной застройки в районе ГК "Искра" по адресу: Ленинградская область, г.Сосновый Бор</t>
  </si>
  <si>
    <t>2.3.14.</t>
  </si>
  <si>
    <t>Строительство (реконструкция), включая проектирование, автомобильных дорог общего пользования местного                                                                  значения</t>
  </si>
  <si>
    <t>2.9.</t>
  </si>
  <si>
    <t>2.10.</t>
  </si>
  <si>
    <t>2.11.</t>
  </si>
  <si>
    <t>Строительство подъезда к ТПУ "Кудрово" с реконструкцией транспортной развязки на км 12+575 автомобильной дороги Р-21 "Кола"</t>
  </si>
  <si>
    <t xml:space="preserve"> 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</t>
  </si>
  <si>
    <t>Реконструкция автомобильной дороги общего пользования регионального значения "Санкт-Петербург - Колтуши" во Всеволожском районе Ленинградской области, этап №3, этап №4</t>
  </si>
  <si>
    <t>2.12.</t>
  </si>
  <si>
    <t>Разработка и реализация проектов оснащения объектов транспортной инфраструктуры Ленинградской области техническими средствами</t>
  </si>
  <si>
    <t>6.5.</t>
  </si>
  <si>
    <t>6.5.1.</t>
  </si>
  <si>
    <t>6.5.2.</t>
  </si>
  <si>
    <t>Субсидии на строительство (реконструкцию) объектов транспортной инфраструктуры, включая их проектирование</t>
  </si>
  <si>
    <t xml:space="preserve">Комитет по дорожному хозяйству Ленинградской области, Комитет Ленинградской области по транспорту, Комитет по строительству Ленинградской области </t>
  </si>
  <si>
    <t xml:space="preserve">Комитет по строительству Ленинградской области </t>
  </si>
  <si>
    <t>9.</t>
  </si>
  <si>
    <t>Федеральный проект "Электроавтомобиль и водородный автомобиль</t>
  </si>
  <si>
    <t>Комитет экономического развития и инвестиционной деятельности Ленинградской области</t>
  </si>
  <si>
    <t>ИТОГО по процессной части государственной программы "Развитие транспорной системы Ленинградской области"</t>
  </si>
  <si>
    <t>2.13.</t>
  </si>
  <si>
    <t>2.14.</t>
  </si>
  <si>
    <t>Оценка уязвимости объектов транспортной инфраструктуры Ленинградской области</t>
  </si>
  <si>
    <t>Разработка и утверждение планов обеспечения транспортной безопасности объектов транспортной инфраструктуры Ленинградской области</t>
  </si>
  <si>
    <t>Федеральный проект «Развитие рынка природного газа как моторного топлива» , в том числе:</t>
  </si>
  <si>
    <t>9.1.</t>
  </si>
  <si>
    <t xml:space="preserve">Мероприятия, направленные нас достижение цели федерального проекта «Развитие рынка природного газа как моторного топлива» </t>
  </si>
  <si>
    <t>Изготовление нагрудного знака и удостоверения к Почетному званию Ленинградской области «Почетный работник транспорта Ленинградской области»</t>
  </si>
  <si>
    <t>Единовременные денежные выплаты при присвоении Почетного звания Ленинградской области «Почетный работник транспорта Ленинградской области»</t>
  </si>
  <si>
    <t>Остаток на 01.10.2022*</t>
  </si>
  <si>
    <t>10.</t>
  </si>
  <si>
    <r>
      <t xml:space="preserve">Отчетный период:  </t>
    </r>
    <r>
      <rPr>
        <b/>
        <u val="single"/>
        <sz val="12"/>
        <rFont val="Times New Roman"/>
        <family val="1"/>
      </rPr>
      <t xml:space="preserve">январь-декабрь 2022 года  </t>
    </r>
  </si>
  <si>
    <t>Реконструкция автомобильных дорог общего пользования регионального и межмуниципального значения, в т.ч.:</t>
  </si>
  <si>
    <t xml:space="preserve">Реконструкция мостового перехода через реку Мойка                                        на км 47+300 автомобильной дороги Санкт-Петербург - Кировск в Кировском районе Ленинградской области </t>
  </si>
  <si>
    <t>Оценка выполнения</t>
  </si>
  <si>
    <t>Мероприятие выполнено</t>
  </si>
  <si>
    <t>Мероприятие не выполнено</t>
  </si>
  <si>
    <t xml:space="preserve">Мероприятие не выполнено </t>
  </si>
  <si>
    <t xml:space="preserve">86,7 % от плана года </t>
  </si>
  <si>
    <t xml:space="preserve">По итогам реализации мероприятий по развитию зарядной инфраструктуры в Ленинградской области в 2022 году построены и введены в эксплуатацию 30 «быстрых» зарядных станций для электромобилей, субсидии предоставлены шести инвесторам. </t>
  </si>
  <si>
    <t>Реконструкция автомобильной дороги общего пользования регионального значения"Санкт-Петербург – Колтуши    на участке КАД - Колтуши", 1 этап, 2 этап</t>
  </si>
  <si>
    <t xml:space="preserve">.Организован и проведен 1 конкурс с участием не менее 60 человек. </t>
  </si>
  <si>
    <t xml:space="preserve"> Доля ДТП с участием детей-пешеходов в общем количестве ДТП составит не более 3,5%</t>
  </si>
  <si>
    <t xml:space="preserve"> Проведено обследование трасс регулярных автобусных маршрутов 2 раза в год</t>
  </si>
  <si>
    <t xml:space="preserve"> Строительство автостанции в г. Подпорожье не завершено, строительная готовность 65%</t>
  </si>
  <si>
    <t xml:space="preserve"> Введен в эксплуатацию 1 объект заправки транспортных средств компримированным природным газом</t>
  </si>
  <si>
    <t xml:space="preserve"> Количество транспортных средств, переоборудованных на использование природного газа (метана) в качестве моторного топлива составило 339 ед.</t>
  </si>
  <si>
    <t xml:space="preserve"> Доля автобусов на газомоторном топливе, отвечающих требованиям энергетической эффективности, приобретенных при государственной поддержке, в парке подвижного состава автотранспортных пассажирских предприятий составила 12,9% </t>
  </si>
  <si>
    <t xml:space="preserve"> Выполнение критериев и показателей эффективности и результативности деятельности ГКУ ЛО «Леноблтранс», утвержденных управлением Ленинградской области по транспорту составило 100 баллов</t>
  </si>
  <si>
    <t xml:space="preserve"> Количество перевезенных пассажиров по маршрутам регулярных перевозок автомобильного транспорта составит не менее 50,5 млн. пасс</t>
  </si>
  <si>
    <t>.Заключение государственных контрактов на осуществление регулярных перевозок по регулируемым тарифам</t>
  </si>
  <si>
    <t xml:space="preserve"> Транспортное обеспечение участников мероприятия "Аграрная неделя Ленинградской области"</t>
  </si>
  <si>
    <t xml:space="preserve"> Изготовлен эскиз нагрудного знака и удостоверения к Почетному званию Ленинградской области «Почетный работник транспорта Ленинградской области»</t>
  </si>
  <si>
    <t xml:space="preserve"> Единовременные денежные выплаты при присвоении Почетного звания Ленинградской области «Почетный работник транспорта Ленинградской области» трем работникам отрасли не предоставлялись</t>
  </si>
  <si>
    <t>Выполнено семь из девяти мероприятий</t>
  </si>
  <si>
    <t>Выполнено одно из двух мероприятий</t>
  </si>
  <si>
    <t>1.7.</t>
  </si>
  <si>
    <t>Выполнено семь из семи мероприятий</t>
  </si>
  <si>
    <t xml:space="preserve">Мероприятие  выполнено </t>
  </si>
  <si>
    <t xml:space="preserve">Мероприятие выполнено </t>
  </si>
  <si>
    <t>Выполнено семь из одиннацати мероприятий</t>
  </si>
  <si>
    <t>Выполнено одиннадцать из четырнадцати мероприятий</t>
  </si>
  <si>
    <t>Введен 1 светофорный объект, построено линий искусственного электрического освещения – 35 206 п.м., тротуаров – 67 495 п.м.; нанесено дорожной разметки: краской 1 млн. 250 тыс. кв.м, горячим пластиком– 224 тыс. кв.м, обустроены 13 автобусных остановок</t>
  </si>
  <si>
    <t>Выполнено семь из десяти мероприятий</t>
  </si>
  <si>
    <t>2.3.12.</t>
  </si>
  <si>
    <t>2.3.13.</t>
  </si>
  <si>
    <t>Реконструкция "Подъезд  к музею "Дом станционного смотрителя" в д. Выра от а/д "Кемполово - Выра - Тосно - Шапки" по адресу: Ленинградская область, Гатчинский район, МО "Рождественское сельское поселение", дер. Выра</t>
  </si>
  <si>
    <t>1.3.2.</t>
  </si>
  <si>
    <t>1.3.3.</t>
  </si>
  <si>
    <t>1.3.4.</t>
  </si>
  <si>
    <t>1.3.5.</t>
  </si>
  <si>
    <t>1.4.1.</t>
  </si>
  <si>
    <t>Выполнено 18 из 24 мероприятий</t>
  </si>
  <si>
    <t>Фактическое финансирование государственной программы на 01.01.2023 г. (нарастающим итогом) (тыс. рублей)</t>
  </si>
  <si>
    <t>Выполнено на 01.01.2023 г. (нарастающим итогом) (тыс. рублей)</t>
  </si>
  <si>
    <t>Приложение 1</t>
  </si>
  <si>
    <t>план 320,877 км /198,77 пог.м/10шт/  в % план 80  /факт 100  план 33шт/факт 202,222 км</t>
  </si>
  <si>
    <t>план 320,01628 км /205,46 пог м/4шт/ в % план 80  /  план 33шт/факт 338,73778  км /206,86 пог м/1шт/в %  100/33шт</t>
  </si>
  <si>
    <t>Техническая готовность объекта - 85%</t>
  </si>
  <si>
    <t>Введено в эксплуатацию 0,299 км</t>
  </si>
  <si>
    <t>Введена в эксплуатацию парковка легкового и пассажирского транспорта - 0,299 км</t>
  </si>
  <si>
    <t>Введено в эксплуатацию  1,26628 км /80,6 пог.м</t>
  </si>
  <si>
    <t>Введено в эксплуатацию 167,31828 км дорог и искусственных сооружений на них 187,21 пог.м</t>
  </si>
  <si>
    <t>Введено в эксплуатацию 130,813 км</t>
  </si>
  <si>
    <t>Введено в эксплуатацию  23,163 км</t>
  </si>
  <si>
    <t>Техническая готовность объекта-20 %</t>
  </si>
  <si>
    <t xml:space="preserve">Техническая готовность объекта - 93 % </t>
  </si>
  <si>
    <t>Техническая готовность объекта -  20 %</t>
  </si>
  <si>
    <t>Техническая готовность объекта -  31 %</t>
  </si>
  <si>
    <t>Введено в эксплуатацию 130,82554 км дорог и искусственных сооружений на них 19,65 пог м, разработана проектная документация - 1 шт.</t>
  </si>
  <si>
    <t>Введено в эксплуатацию 12,076 км дорог и искусственных сооружений на них 106,61 пог.м</t>
  </si>
  <si>
    <t>Техническая готовность объекта - 0 %  Расторжение контракта на СМР</t>
  </si>
  <si>
    <t>Объект введен в 2020 году. Оплата услуг по инженерному сопровождению объекта по решению арбитражного суда.</t>
  </si>
  <si>
    <t>Техническая готовность объекта - 0%. Осуществлен выкуп земельных участков и профинансировано – 27 975,7 тыс.руб. (100% от плана года)</t>
  </si>
  <si>
    <t>Объект введен в 2020 году. Оплата услуг по СМР подрядной организации АО "ПО "Возрождение" по решению суда .</t>
  </si>
  <si>
    <t>Техническая готовность объекта - 0%. Проведены проектные изыскания, разработана рабочая документация, проектная документация находится на рассмотрении Леноблэкспертизе. Выполнена вырубка деревьев на участке строительства.</t>
  </si>
  <si>
    <t>Разработана проектно-сметная документация 1 шт: реконструкция автомобильной дороги «Санкт-Петербург - завод имени Свердлова – Всеволожск» на км 0 - км 6 во Всеволожском районе Ленинградской области; разработка ПИР по объекту "Реконструкция автомобильной дороги общего пользования регионального значения «Подъезд к г. Колпино" в Тосненском районе Ленинградской области - планируемая дата получения гос.экспертизы - 1 квартал 2023 года.</t>
  </si>
  <si>
    <t>План 2 шт./факт 1 шт.</t>
  </si>
  <si>
    <t>Введено в эксплуатацию факт 3,9278 км дорог, разработано ПИР - 0шт</t>
  </si>
  <si>
    <t xml:space="preserve">Проект разработан, положительное заключение не получено, устраняются замечания государственной экспертизы </t>
  </si>
  <si>
    <t>Введено в эксплуатацию  1,64616 км</t>
  </si>
  <si>
    <t>Введено в эксплуатацию 0,47618 км</t>
  </si>
  <si>
    <t>Введено в эксплуатацию 0,2185 км</t>
  </si>
  <si>
    <t>Введено в эксплуатацию 0,508 км.</t>
  </si>
  <si>
    <t>Введено в эксплуатацию 0,931 км.  Объект построен в 2021 году.</t>
  </si>
  <si>
    <t>Введено в эксплуатацию 0,148 км. Объект построен в 2021 году.</t>
  </si>
  <si>
    <t xml:space="preserve">Показатель доли самоходных машин, представленных на технический осмотр, от общего количества зарегистрированных самоходных машин по региону на отчетный период составил 55,7 %. </t>
  </si>
  <si>
    <t>Профинанасировано на обеспечение деятельности ГКУ «Ленавтодор» и ГКУ "ЦБДД" 99,3% от плана года</t>
  </si>
  <si>
    <t>Перечислено субсидий юридическим лицам  72,4% от плана года</t>
  </si>
  <si>
    <t>Количество мест концентрации дорожно-транспортных происшествий (аварийно-опасных участков) на дорожной сети в %. 14 мест концентрации ДТП выявлено в 2021 году. В 2022 году ликвидировано 14 выявленных в предыдущем году мест концентрации ДТП. Ежегодное сокращение количества мест концентрации ДТП, выявленных за предыдущий год составило 100%</t>
  </si>
  <si>
    <t xml:space="preserve">Установлено стационарных камер фотовидеофиксации нарушений ПДД на а/д регион. и межмуниц. значения  -  33 шт </t>
  </si>
  <si>
    <t>Введено в эксплуатацию 40,594 км</t>
  </si>
  <si>
    <t xml:space="preserve"> Техническая готовность объекта - 0%    Ведутся работы по изъятию земельных участков. Устройство строительного городка, разработка рабочей документации.</t>
  </si>
  <si>
    <t xml:space="preserve"> Техническая готовность объекта - 0%    Ведутся работы по изъятию земельных участков. Разработка рабочей документации.</t>
  </si>
  <si>
    <t>Введено в эксплуатацию 84,0987 км дорог</t>
  </si>
  <si>
    <t>Введено в эксплуатацию 30,346 км дорог и искусственных сооружений на них -19,65 пог м</t>
  </si>
  <si>
    <t>Введено в эксплуатацию 12,154 км дорог</t>
  </si>
  <si>
    <t xml:space="preserve">Содержание 9200,999  км автомобильных дорог общего пользования регионального и межмуниципального значения </t>
  </si>
  <si>
    <t>Разработаны проекты (47 штук) по оснащению категорированных объектов транспортной инфраструктуры техническими средствами и инженерными сооружениями обеспечения транспортной безопасности на 47 объектах транспортной инфраструктуры 1 категории по ТБ (стратегические объекты большой протяженности или являющиеся единственным подходом к населенным пунктам), требующие к себе первостепенного внимания.</t>
  </si>
  <si>
    <t>Проведена оценка уязвимости объектов транспортной инфраструктуры (ОУ ОТИ) на 2 объектах, в т.ч утверждена компетентным органом ФДА (Росавтодор)</t>
  </si>
  <si>
    <t xml:space="preserve"> Разработаны и утверждены компетентным органом ФДА (Росавтодор) планы обеспечения транспортной безопасности объектов транспортной инфраструктуры на 2 объектах</t>
  </si>
  <si>
    <t xml:space="preserve"> Техническая готовность-21%
В связи с обнаружением неучтенных сетей канализации и незаконных врезок подрядчиком вносятся изменения в рабочую документацию</t>
  </si>
  <si>
    <t>Техническая готовность объекта- 95 %. Уложен асфальт на протяжении всего участка, обустроено наружное освещение. Необходимо провести работы по укреплению обочин и откосов, заменить дорожные знаки, нанести разметку и провести переустройство сетей Ленэнерго.</t>
  </si>
  <si>
    <t>Постановка на кадастровый учет дорог общего пользования регионального и межмуниципального значения 100%. Поставлено на кадастровый учет 2915 земельных участка.</t>
  </si>
  <si>
    <t>Техническая  готовность объекта-25%Ведутся работы по устройству промежуточных опор. Выполнены подготовительные работы.</t>
  </si>
  <si>
    <t>Работы ведутся.                                        Техническая готовность 14,8%</t>
  </si>
  <si>
    <t>Техническая  готовность-0%. Ведутся подготовительные  работы по переустройству инжененрных сетей. Поставлен строительный городок. Профинанасированы авансовые платежи.</t>
  </si>
  <si>
    <t>план 0,03919 км/ факт 0;                                   Техническая готовность - 0%                               Приостановка работ в связи с необходимостью выноса ЛЭП</t>
  </si>
  <si>
    <t>Оказано услуг 75,3 % от плана года Приобретены 13 графических процессорных устройства «ГПУ-1» для обеспечения классификации транспортных средств по типам.</t>
  </si>
  <si>
    <t>72,8% от плана года. Разработка ПИР по объектам строительсва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</si>
</sst>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0000"/>
    <numFmt numFmtId="181" formatCode="0.0"/>
    <numFmt numFmtId="182" formatCode="0.0000"/>
    <numFmt numFmtId="183" formatCode="#,##0.0000"/>
    <numFmt numFmtId="184" formatCode="0.00000"/>
    <numFmt numFmtId="185" formatCode="#,##0.00\ &quot;₽&quot;"/>
    <numFmt numFmtId="186" formatCode="#,##0.000000"/>
    <numFmt numFmtId="187" formatCode="0.000000000"/>
    <numFmt numFmtId="188" formatCode="#,##0.000000000"/>
    <numFmt numFmtId="189" formatCode="0.0000000000"/>
    <numFmt numFmtId="190" formatCode="0.000000000000"/>
    <numFmt numFmtId="191" formatCode="_-* #,##0.000\ _₽_-;\-* #,##0.000\ _₽_-;_-* &quot;-&quot;??\ _₽_-;_-@_-"/>
    <numFmt numFmtId="192" formatCode="#,##0.00\ _₽"/>
    <numFmt numFmtId="193" formatCode="0.000000000%"/>
    <numFmt numFmtId="194" formatCode="0.0000000000000"/>
    <numFmt numFmtId="195" formatCode="0.00000000000000%"/>
    <numFmt numFmtId="196" formatCode="0.0000000000000%"/>
    <numFmt numFmtId="197" formatCode="0.0000000000000000%"/>
    <numFmt numFmtId="198" formatCode="0.000000000000000%"/>
    <numFmt numFmtId="199" formatCode="#,##0.000\ _₽"/>
    <numFmt numFmtId="200" formatCode="[$-FC19]d\ mmmm\ yyyy\ &quot;г.&quot;"/>
  </numFmts>
  <fonts count="106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u val="single"/>
      <sz val="2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2"/>
    </font>
    <font>
      <sz val="10"/>
      <name val="Arial"/>
      <family val="2"/>
    </font>
    <font>
      <sz val="10"/>
      <name val="Helv"/>
      <family val="0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0"/>
      <color indexed="56"/>
      <name val="Times New Roman"/>
      <family val="1"/>
    </font>
    <font>
      <b/>
      <sz val="14"/>
      <color indexed="5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b/>
      <i/>
      <sz val="12"/>
      <color indexed="10"/>
      <name val="Times New Roman"/>
      <family val="1"/>
    </font>
    <font>
      <sz val="16"/>
      <color indexed="10"/>
      <name val="Arial Cyr"/>
      <family val="0"/>
    </font>
    <font>
      <i/>
      <sz val="10"/>
      <color indexed="10"/>
      <name val="Arial Cyr"/>
      <family val="0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color indexed="17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3"/>
      <name val="Times New Roman"/>
      <family val="1"/>
    </font>
    <font>
      <b/>
      <sz val="12"/>
      <color rgb="FF002060"/>
      <name val="Times New Roman"/>
      <family val="1"/>
    </font>
    <font>
      <b/>
      <sz val="10"/>
      <color rgb="FF002060"/>
      <name val="Times New Roman"/>
      <family val="1"/>
    </font>
    <font>
      <b/>
      <sz val="14"/>
      <color rgb="FF00206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b/>
      <i/>
      <sz val="12"/>
      <color rgb="FFFF0000"/>
      <name val="Times New Roman"/>
      <family val="1"/>
    </font>
    <font>
      <sz val="16"/>
      <color rgb="FFFF0000"/>
      <name val="Arial Cyr"/>
      <family val="0"/>
    </font>
    <font>
      <i/>
      <sz val="10"/>
      <color rgb="FFFF0000"/>
      <name val="Arial Cyr"/>
      <family val="0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rgb="FF009A46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0">
      <alignment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7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4" fillId="0" borderId="0">
      <alignment/>
      <protection/>
    </xf>
    <xf numFmtId="0" fontId="65" fillId="0" borderId="0">
      <alignment/>
      <protection/>
    </xf>
    <xf numFmtId="0" fontId="14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14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4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65" fillId="0" borderId="0" applyFont="0" applyFill="0" applyBorder="0" applyAlignment="0" applyProtection="0"/>
    <xf numFmtId="9" fontId="0" fillId="0" borderId="0" applyFill="0" applyBorder="0" applyAlignment="0" applyProtection="0"/>
    <xf numFmtId="9" fontId="14" fillId="0" borderId="0" applyFont="0" applyFill="0" applyBorder="0" applyAlignment="0" applyProtection="0"/>
    <xf numFmtId="0" fontId="83" fillId="0" borderId="9" applyNumberFormat="0" applyFill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8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33" borderId="0" xfId="0" applyFont="1" applyFill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 horizontal="center"/>
    </xf>
    <xf numFmtId="172" fontId="0" fillId="0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72" fontId="4" fillId="34" borderId="10" xfId="0" applyNumberFormat="1" applyFont="1" applyFill="1" applyBorder="1" applyAlignment="1">
      <alignment horizontal="center" vertical="center" wrapText="1"/>
    </xf>
    <xf numFmtId="172" fontId="10" fillId="34" borderId="10" xfId="0" applyNumberFormat="1" applyFont="1" applyFill="1" applyBorder="1" applyAlignment="1">
      <alignment horizontal="center" vertical="center" wrapText="1"/>
    </xf>
    <xf numFmtId="172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172" fontId="0" fillId="35" borderId="0" xfId="0" applyNumberFormat="1" applyFont="1" applyFill="1" applyAlignment="1">
      <alignment horizontal="center"/>
    </xf>
    <xf numFmtId="172" fontId="0" fillId="36" borderId="0" xfId="0" applyNumberFormat="1" applyFont="1" applyFill="1" applyAlignment="1">
      <alignment horizontal="center"/>
    </xf>
    <xf numFmtId="172" fontId="0" fillId="37" borderId="0" xfId="0" applyNumberFormat="1" applyFont="1" applyFill="1" applyAlignment="1">
      <alignment horizontal="center"/>
    </xf>
    <xf numFmtId="49" fontId="3" fillId="34" borderId="0" xfId="0" applyNumberFormat="1" applyFont="1" applyFill="1" applyAlignment="1">
      <alignment horizontal="right" vertical="center"/>
    </xf>
    <xf numFmtId="0" fontId="3" fillId="34" borderId="0" xfId="0" applyFont="1" applyFill="1" applyAlignment="1">
      <alignment horizontal="right" vertical="center"/>
    </xf>
    <xf numFmtId="0" fontId="3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/>
    </xf>
    <xf numFmtId="0" fontId="7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left" vertical="center"/>
    </xf>
    <xf numFmtId="0" fontId="4" fillId="34" borderId="0" xfId="0" applyFont="1" applyFill="1" applyAlignment="1">
      <alignment horizontal="center"/>
    </xf>
    <xf numFmtId="0" fontId="9" fillId="34" borderId="0" xfId="0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172" fontId="11" fillId="34" borderId="10" xfId="0" applyNumberFormat="1" applyFont="1" applyFill="1" applyBorder="1" applyAlignment="1">
      <alignment horizontal="center" vertical="center" wrapText="1"/>
    </xf>
    <xf numFmtId="49" fontId="4" fillId="34" borderId="0" xfId="0" applyNumberFormat="1" applyFont="1" applyFill="1" applyAlignment="1">
      <alignment horizontal="center"/>
    </xf>
    <xf numFmtId="0" fontId="5" fillId="34" borderId="0" xfId="0" applyFont="1" applyFill="1" applyAlignment="1">
      <alignment vertical="center" wrapText="1"/>
    </xf>
    <xf numFmtId="49" fontId="12" fillId="34" borderId="0" xfId="0" applyNumberFormat="1" applyFont="1" applyFill="1" applyAlignment="1">
      <alignment horizontal="center" vertical="center" wrapText="1"/>
    </xf>
    <xf numFmtId="49" fontId="4" fillId="34" borderId="0" xfId="0" applyNumberFormat="1" applyFont="1" applyFill="1" applyAlignment="1">
      <alignment vertical="center" wrapText="1"/>
    </xf>
    <xf numFmtId="49" fontId="4" fillId="34" borderId="0" xfId="0" applyNumberFormat="1" applyFont="1" applyFill="1" applyAlignment="1">
      <alignment horizontal="center" vertical="center" wrapText="1"/>
    </xf>
    <xf numFmtId="172" fontId="5" fillId="34" borderId="0" xfId="0" applyNumberFormat="1" applyFont="1" applyFill="1" applyAlignment="1">
      <alignment horizontal="center" vertical="center" wrapText="1"/>
    </xf>
    <xf numFmtId="49" fontId="3" fillId="34" borderId="0" xfId="0" applyNumberFormat="1" applyFont="1" applyFill="1" applyAlignment="1">
      <alignment horizontal="left"/>
    </xf>
    <xf numFmtId="49" fontId="12" fillId="34" borderId="0" xfId="0" applyNumberFormat="1" applyFont="1" applyFill="1" applyAlignment="1">
      <alignment horizontal="center"/>
    </xf>
    <xf numFmtId="49" fontId="4" fillId="34" borderId="0" xfId="0" applyNumberFormat="1" applyFont="1" applyFill="1" applyAlignment="1">
      <alignment/>
    </xf>
    <xf numFmtId="172" fontId="4" fillId="34" borderId="0" xfId="0" applyNumberFormat="1" applyFont="1" applyFill="1" applyAlignment="1">
      <alignment horizontal="center"/>
    </xf>
    <xf numFmtId="49" fontId="0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/>
    </xf>
    <xf numFmtId="49" fontId="1" fillId="34" borderId="0" xfId="0" applyNumberFormat="1" applyFont="1" applyFill="1" applyAlignment="1">
      <alignment horizontal="center"/>
    </xf>
    <xf numFmtId="49" fontId="0" fillId="34" borderId="0" xfId="0" applyNumberFormat="1" applyFont="1" applyFill="1" applyAlignment="1">
      <alignment/>
    </xf>
    <xf numFmtId="172" fontId="0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/>
    </xf>
    <xf numFmtId="172" fontId="4" fillId="34" borderId="10" xfId="0" applyNumberFormat="1" applyFont="1" applyFill="1" applyBorder="1" applyAlignment="1">
      <alignment horizontal="center" vertical="center" textRotation="90" wrapText="1"/>
    </xf>
    <xf numFmtId="172" fontId="4" fillId="34" borderId="0" xfId="0" applyNumberFormat="1" applyFont="1" applyFill="1" applyBorder="1" applyAlignment="1">
      <alignment horizontal="center" vertical="center" textRotation="90" wrapText="1"/>
    </xf>
    <xf numFmtId="0" fontId="4" fillId="34" borderId="0" xfId="0" applyFont="1" applyFill="1" applyBorder="1" applyAlignment="1">
      <alignment horizontal="center" vertical="center" wrapText="1"/>
    </xf>
    <xf numFmtId="2" fontId="4" fillId="34" borderId="0" xfId="0" applyNumberFormat="1" applyFont="1" applyFill="1" applyBorder="1" applyAlignment="1">
      <alignment vertical="center" wrapText="1"/>
    </xf>
    <xf numFmtId="172" fontId="4" fillId="34" borderId="0" xfId="0" applyNumberFormat="1" applyFont="1" applyFill="1" applyBorder="1" applyAlignment="1">
      <alignment horizontal="center" vertical="center" wrapText="1"/>
    </xf>
    <xf numFmtId="172" fontId="9" fillId="34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 wrapText="1"/>
    </xf>
    <xf numFmtId="0" fontId="0" fillId="0" borderId="11" xfId="0" applyBorder="1" applyAlignment="1">
      <alignment/>
    </xf>
    <xf numFmtId="172" fontId="4" fillId="37" borderId="0" xfId="0" applyNumberFormat="1" applyFont="1" applyFill="1" applyBorder="1" applyAlignment="1">
      <alignment horizontal="center" vertical="center" wrapText="1"/>
    </xf>
    <xf numFmtId="0" fontId="0" fillId="37" borderId="0" xfId="0" applyFont="1" applyFill="1" applyAlignment="1">
      <alignment vertical="center" wrapText="1"/>
    </xf>
    <xf numFmtId="0" fontId="4" fillId="37" borderId="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right" vertical="center"/>
    </xf>
    <xf numFmtId="0" fontId="5" fillId="34" borderId="0" xfId="0" applyFont="1" applyFill="1" applyBorder="1" applyAlignment="1">
      <alignment horizontal="left" vertical="center"/>
    </xf>
    <xf numFmtId="1" fontId="5" fillId="34" borderId="10" xfId="0" applyNumberFormat="1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vertical="center" wrapText="1"/>
    </xf>
    <xf numFmtId="0" fontId="18" fillId="34" borderId="10" xfId="0" applyFont="1" applyFill="1" applyBorder="1" applyAlignment="1">
      <alignment vertical="center" wrapText="1"/>
    </xf>
    <xf numFmtId="174" fontId="18" fillId="34" borderId="10" xfId="78" applyNumberFormat="1" applyFont="1" applyFill="1" applyBorder="1" applyAlignment="1">
      <alignment vertical="center" wrapText="1"/>
      <protection/>
    </xf>
    <xf numFmtId="0" fontId="18" fillId="34" borderId="10" xfId="0" applyFont="1" applyFill="1" applyBorder="1" applyAlignment="1">
      <alignment horizontal="left" vertical="center" wrapText="1"/>
    </xf>
    <xf numFmtId="180" fontId="86" fillId="34" borderId="10" xfId="59" applyNumberFormat="1" applyFont="1" applyFill="1" applyBorder="1" applyAlignment="1">
      <alignment horizontal="left" vertical="center" wrapText="1"/>
      <protection/>
    </xf>
    <xf numFmtId="174" fontId="86" fillId="34" borderId="10" xfId="78" applyNumberFormat="1" applyFont="1" applyFill="1" applyBorder="1" applyAlignment="1">
      <alignment horizontal="left" vertical="center" wrapText="1"/>
      <protection/>
    </xf>
    <xf numFmtId="0" fontId="17" fillId="34" borderId="10" xfId="0" applyFont="1" applyFill="1" applyBorder="1" applyAlignment="1">
      <alignment vertical="center" wrapText="1"/>
    </xf>
    <xf numFmtId="0" fontId="87" fillId="34" borderId="10" xfId="0" applyFont="1" applyFill="1" applyBorder="1" applyAlignment="1">
      <alignment vertical="center" wrapText="1"/>
    </xf>
    <xf numFmtId="0" fontId="5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19" fillId="0" borderId="0" xfId="0" applyFont="1" applyAlignment="1">
      <alignment/>
    </xf>
    <xf numFmtId="0" fontId="17" fillId="0" borderId="0" xfId="0" applyFont="1" applyFill="1" applyAlignment="1">
      <alignment vertical="center" wrapText="1"/>
    </xf>
    <xf numFmtId="49" fontId="17" fillId="34" borderId="10" xfId="0" applyNumberFormat="1" applyFont="1" applyFill="1" applyBorder="1" applyAlignment="1">
      <alignment horizontal="center" vertical="center" wrapText="1"/>
    </xf>
    <xf numFmtId="0" fontId="88" fillId="34" borderId="0" xfId="0" applyFont="1" applyFill="1" applyAlignment="1">
      <alignment horizontal="right" vertical="center"/>
    </xf>
    <xf numFmtId="0" fontId="17" fillId="34" borderId="0" xfId="0" applyFont="1" applyFill="1" applyAlignment="1">
      <alignment vertical="center" wrapText="1"/>
    </xf>
    <xf numFmtId="174" fontId="87" fillId="34" borderId="10" xfId="78" applyNumberFormat="1" applyFont="1" applyFill="1" applyBorder="1" applyAlignment="1">
      <alignment horizontal="left" vertical="center" wrapText="1"/>
      <protection/>
    </xf>
    <xf numFmtId="180" fontId="87" fillId="34" borderId="10" xfId="59" applyNumberFormat="1" applyFont="1" applyFill="1" applyBorder="1" applyAlignment="1">
      <alignment horizontal="left" vertical="center" wrapText="1"/>
      <protection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0" xfId="0" applyFont="1" applyFill="1" applyAlignment="1">
      <alignment horizontal="left" vertical="center" wrapText="1"/>
    </xf>
    <xf numFmtId="49" fontId="9" fillId="4" borderId="10" xfId="0" applyNumberFormat="1" applyFont="1" applyFill="1" applyBorder="1" applyAlignment="1">
      <alignment horizontal="center" vertical="center" wrapText="1"/>
    </xf>
    <xf numFmtId="0" fontId="89" fillId="4" borderId="10" xfId="0" applyFont="1" applyFill="1" applyBorder="1" applyAlignment="1">
      <alignment horizontal="left" vertical="center" wrapText="1"/>
    </xf>
    <xf numFmtId="172" fontId="9" fillId="4" borderId="10" xfId="0" applyNumberFormat="1" applyFont="1" applyFill="1" applyBorder="1" applyAlignment="1">
      <alignment horizontal="center" vertical="center" wrapText="1"/>
    </xf>
    <xf numFmtId="49" fontId="89" fillId="4" borderId="10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172" fontId="4" fillId="4" borderId="10" xfId="0" applyNumberFormat="1" applyFont="1" applyFill="1" applyBorder="1" applyAlignment="1">
      <alignment horizontal="center" vertical="center" wrapText="1"/>
    </xf>
    <xf numFmtId="49" fontId="90" fillId="4" borderId="10" xfId="0" applyNumberFormat="1" applyFont="1" applyFill="1" applyBorder="1" applyAlignment="1">
      <alignment horizontal="center" vertical="center" wrapText="1"/>
    </xf>
    <xf numFmtId="0" fontId="89" fillId="4" borderId="10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172" fontId="90" fillId="4" borderId="10" xfId="0" applyNumberFormat="1" applyFont="1" applyFill="1" applyBorder="1" applyAlignment="1">
      <alignment horizontal="center" vertical="center" wrapText="1"/>
    </xf>
    <xf numFmtId="172" fontId="17" fillId="4" borderId="10" xfId="0" applyNumberFormat="1" applyFont="1" applyFill="1" applyBorder="1" applyAlignment="1">
      <alignment horizontal="center" vertical="center" wrapText="1"/>
    </xf>
    <xf numFmtId="172" fontId="5" fillId="34" borderId="10" xfId="0" applyNumberFormat="1" applyFont="1" applyFill="1" applyBorder="1" applyAlignment="1">
      <alignment horizontal="center" vertical="center" wrapText="1"/>
    </xf>
    <xf numFmtId="172" fontId="87" fillId="34" borderId="10" xfId="0" applyNumberFormat="1" applyFont="1" applyFill="1" applyBorder="1" applyAlignment="1">
      <alignment horizontal="center" vertical="center" wrapText="1"/>
    </xf>
    <xf numFmtId="172" fontId="17" fillId="34" borderId="10" xfId="0" applyNumberFormat="1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172" fontId="5" fillId="4" borderId="10" xfId="0" applyNumberFormat="1" applyFont="1" applyFill="1" applyBorder="1" applyAlignment="1">
      <alignment horizontal="center" vertical="center" wrapText="1"/>
    </xf>
    <xf numFmtId="172" fontId="7" fillId="4" borderId="10" xfId="0" applyNumberFormat="1" applyFont="1" applyFill="1" applyBorder="1" applyAlignment="1">
      <alignment horizontal="center" vertical="center" wrapText="1"/>
    </xf>
    <xf numFmtId="172" fontId="21" fillId="4" borderId="10" xfId="0" applyNumberFormat="1" applyFont="1" applyFill="1" applyBorder="1" applyAlignment="1">
      <alignment horizontal="center" vertical="center" wrapText="1"/>
    </xf>
    <xf numFmtId="172" fontId="7" fillId="34" borderId="10" xfId="0" applyNumberFormat="1" applyFont="1" applyFill="1" applyBorder="1" applyAlignment="1">
      <alignment horizontal="center" vertical="center" wrapText="1"/>
    </xf>
    <xf numFmtId="172" fontId="21" fillId="34" borderId="10" xfId="0" applyNumberFormat="1" applyFont="1" applyFill="1" applyBorder="1" applyAlignment="1">
      <alignment horizontal="center" vertical="center" wrapText="1"/>
    </xf>
    <xf numFmtId="172" fontId="91" fillId="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172" fontId="11" fillId="4" borderId="10" xfId="0" applyNumberFormat="1" applyFont="1" applyFill="1" applyBorder="1" applyAlignment="1">
      <alignment horizontal="center" vertical="center" wrapText="1"/>
    </xf>
    <xf numFmtId="172" fontId="22" fillId="34" borderId="10" xfId="0" applyNumberFormat="1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172" fontId="92" fillId="34" borderId="10" xfId="0" applyNumberFormat="1" applyFont="1" applyFill="1" applyBorder="1" applyAlignment="1">
      <alignment horizontal="center" vertical="center" wrapText="1"/>
    </xf>
    <xf numFmtId="172" fontId="93" fillId="34" borderId="10" xfId="0" applyNumberFormat="1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172" fontId="21" fillId="34" borderId="10" xfId="0" applyNumberFormat="1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 wrapText="1"/>
    </xf>
    <xf numFmtId="172" fontId="93" fillId="0" borderId="10" xfId="0" applyNumberFormat="1" applyFont="1" applyFill="1" applyBorder="1" applyAlignment="1">
      <alignment horizontal="center" vertical="center" wrapText="1"/>
    </xf>
    <xf numFmtId="172" fontId="92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4" fontId="7" fillId="4" borderId="10" xfId="0" applyNumberFormat="1" applyFont="1" applyFill="1" applyBorder="1" applyAlignment="1">
      <alignment horizontal="center" vertical="center" wrapText="1"/>
    </xf>
    <xf numFmtId="172" fontId="92" fillId="0" borderId="12" xfId="71" applyNumberFormat="1" applyFont="1" applyFill="1" applyBorder="1" applyAlignment="1">
      <alignment horizontal="center" vertical="center" wrapText="1"/>
      <protection/>
    </xf>
    <xf numFmtId="49" fontId="9" fillId="4" borderId="13" xfId="0" applyNumberFormat="1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vertical="center" wrapText="1"/>
    </xf>
    <xf numFmtId="49" fontId="9" fillId="4" borderId="14" xfId="0" applyNumberFormat="1" applyFont="1" applyFill="1" applyBorder="1" applyAlignment="1">
      <alignment horizontal="center" vertical="center" wrapText="1"/>
    </xf>
    <xf numFmtId="172" fontId="21" fillId="4" borderId="0" xfId="0" applyNumberFormat="1" applyFont="1" applyFill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4" fontId="22" fillId="34" borderId="10" xfId="0" applyNumberFormat="1" applyFont="1" applyFill="1" applyBorder="1" applyAlignment="1">
      <alignment horizontal="center" vertical="center" wrapText="1"/>
    </xf>
    <xf numFmtId="4" fontId="21" fillId="34" borderId="10" xfId="0" applyNumberFormat="1" applyFont="1" applyFill="1" applyBorder="1" applyAlignment="1">
      <alignment horizontal="center" vertical="center" wrapText="1"/>
    </xf>
    <xf numFmtId="49" fontId="9" fillId="34" borderId="13" xfId="0" applyNumberFormat="1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172" fontId="9" fillId="36" borderId="10" xfId="0" applyNumberFormat="1" applyFont="1" applyFill="1" applyBorder="1" applyAlignment="1">
      <alignment horizontal="center" vertical="center" wrapText="1"/>
    </xf>
    <xf numFmtId="172" fontId="7" fillId="36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right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172" fontId="94" fillId="0" borderId="0" xfId="0" applyNumberFormat="1" applyFont="1" applyFill="1" applyBorder="1" applyAlignment="1">
      <alignment horizontal="center" vertical="center" wrapText="1"/>
    </xf>
    <xf numFmtId="0" fontId="95" fillId="0" borderId="0" xfId="0" applyFont="1" applyFill="1" applyAlignment="1">
      <alignment vertical="center" wrapText="1"/>
    </xf>
    <xf numFmtId="0" fontId="94" fillId="0" borderId="0" xfId="0" applyFont="1" applyFill="1" applyBorder="1" applyAlignment="1">
      <alignment horizontal="center" vertical="center" wrapText="1"/>
    </xf>
    <xf numFmtId="172" fontId="96" fillId="0" borderId="0" xfId="0" applyNumberFormat="1" applyFont="1" applyFill="1" applyBorder="1" applyAlignment="1">
      <alignment horizontal="center" vertical="center" wrapText="1"/>
    </xf>
    <xf numFmtId="180" fontId="97" fillId="0" borderId="0" xfId="0" applyNumberFormat="1" applyFont="1" applyFill="1" applyAlignment="1">
      <alignment vertical="center" wrapText="1"/>
    </xf>
    <xf numFmtId="0" fontId="95" fillId="0" borderId="0" xfId="0" applyFont="1" applyFill="1" applyAlignment="1">
      <alignment/>
    </xf>
    <xf numFmtId="0" fontId="98" fillId="0" borderId="0" xfId="0" applyFont="1" applyFill="1" applyAlignment="1">
      <alignment/>
    </xf>
    <xf numFmtId="0" fontId="95" fillId="0" borderId="0" xfId="0" applyFont="1" applyFill="1" applyBorder="1" applyAlignment="1">
      <alignment/>
    </xf>
    <xf numFmtId="172" fontId="99" fillId="0" borderId="0" xfId="0" applyNumberFormat="1" applyFont="1" applyFill="1" applyBorder="1" applyAlignment="1">
      <alignment horizontal="center" vertical="center" wrapText="1"/>
    </xf>
    <xf numFmtId="172" fontId="100" fillId="0" borderId="0" xfId="0" applyNumberFormat="1" applyFont="1" applyFill="1" applyBorder="1" applyAlignment="1">
      <alignment horizontal="center" vertical="center" wrapText="1"/>
    </xf>
    <xf numFmtId="0" fontId="101" fillId="0" borderId="0" xfId="0" applyFont="1" applyFill="1" applyBorder="1" applyAlignment="1">
      <alignment horizontal="left" wrapText="1"/>
    </xf>
    <xf numFmtId="172" fontId="10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17" fillId="4" borderId="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vertical="center" wrapText="1"/>
    </xf>
    <xf numFmtId="10" fontId="17" fillId="34" borderId="10" xfId="0" applyNumberFormat="1" applyFont="1" applyFill="1" applyBorder="1" applyAlignment="1">
      <alignment horizontal="center" vertical="center" wrapText="1"/>
    </xf>
    <xf numFmtId="9" fontId="17" fillId="34" borderId="10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Alignment="1">
      <alignment horizontal="center" vertical="center"/>
    </xf>
    <xf numFmtId="181" fontId="22" fillId="34" borderId="10" xfId="0" applyNumberFormat="1" applyFont="1" applyFill="1" applyBorder="1" applyAlignment="1">
      <alignment horizontal="center" vertical="center" wrapText="1"/>
    </xf>
    <xf numFmtId="4" fontId="103" fillId="34" borderId="14" xfId="70" applyNumberFormat="1" applyFont="1" applyFill="1" applyBorder="1" applyAlignment="1">
      <alignment horizontal="center" vertical="center" wrapText="1"/>
      <protection/>
    </xf>
    <xf numFmtId="172" fontId="95" fillId="0" borderId="0" xfId="0" applyNumberFormat="1" applyFont="1" applyFill="1" applyBorder="1" applyAlignment="1">
      <alignment vertical="center" wrapText="1"/>
    </xf>
    <xf numFmtId="0" fontId="94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textRotation="90" wrapText="1"/>
    </xf>
    <xf numFmtId="1" fontId="4" fillId="0" borderId="0" xfId="0" applyNumberFormat="1" applyFont="1" applyFill="1" applyBorder="1" applyAlignment="1">
      <alignment horizontal="center" vertical="center" wrapText="1"/>
    </xf>
    <xf numFmtId="172" fontId="17" fillId="0" borderId="0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72" fontId="8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0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72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105" fillId="0" borderId="0" xfId="0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center" vertical="center" wrapText="1"/>
    </xf>
    <xf numFmtId="2" fontId="3" fillId="34" borderId="0" xfId="0" applyNumberFormat="1" applyFont="1" applyFill="1" applyAlignment="1">
      <alignment horizontal="center" vertical="center"/>
    </xf>
    <xf numFmtId="2" fontId="7" fillId="34" borderId="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textRotation="90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21" fillId="34" borderId="10" xfId="0" applyNumberFormat="1" applyFont="1" applyFill="1" applyBorder="1" applyAlignment="1">
      <alignment horizontal="center" vertical="center" wrapText="1"/>
    </xf>
    <xf numFmtId="2" fontId="91" fillId="4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5" fillId="34" borderId="0" xfId="0" applyNumberFormat="1" applyFont="1" applyFill="1" applyAlignment="1">
      <alignment horizontal="center" vertical="center" wrapText="1"/>
    </xf>
    <xf numFmtId="2" fontId="4" fillId="34" borderId="0" xfId="0" applyNumberFormat="1" applyFont="1" applyFill="1" applyAlignment="1">
      <alignment horizontal="center"/>
    </xf>
    <xf numFmtId="2" fontId="0" fillId="34" borderId="0" xfId="0" applyNumberFormat="1" applyFont="1" applyFill="1" applyAlignment="1">
      <alignment horizontal="center"/>
    </xf>
    <xf numFmtId="2" fontId="9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36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 vertical="center" wrapText="1"/>
    </xf>
    <xf numFmtId="180" fontId="7" fillId="4" borderId="10" xfId="0" applyNumberFormat="1" applyFont="1" applyFill="1" applyBorder="1" applyAlignment="1">
      <alignment horizontal="center" vertical="center" wrapText="1"/>
    </xf>
    <xf numFmtId="184" fontId="4" fillId="4" borderId="10" xfId="0" applyNumberFormat="1" applyFont="1" applyFill="1" applyBorder="1" applyAlignment="1">
      <alignment horizontal="center" vertical="center" wrapText="1"/>
    </xf>
    <xf numFmtId="184" fontId="21" fillId="4" borderId="10" xfId="0" applyNumberFormat="1" applyFont="1" applyFill="1" applyBorder="1" applyAlignment="1">
      <alignment horizontal="center" vertical="center" wrapText="1"/>
    </xf>
    <xf numFmtId="180" fontId="4" fillId="4" borderId="10" xfId="0" applyNumberFormat="1" applyFont="1" applyFill="1" applyBorder="1" applyAlignment="1">
      <alignment horizontal="center" vertical="center" wrapText="1"/>
    </xf>
    <xf numFmtId="180" fontId="21" fillId="4" borderId="10" xfId="0" applyNumberFormat="1" applyFont="1" applyFill="1" applyBorder="1" applyAlignment="1">
      <alignment horizontal="center" vertical="center" wrapText="1"/>
    </xf>
    <xf numFmtId="180" fontId="21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172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72" fontId="17" fillId="36" borderId="10" xfId="0" applyNumberFormat="1" applyFont="1" applyFill="1" applyBorder="1" applyAlignment="1">
      <alignment horizontal="center" vertical="center" wrapText="1"/>
    </xf>
    <xf numFmtId="172" fontId="23" fillId="4" borderId="10" xfId="0" applyNumberFormat="1" applyFont="1" applyFill="1" applyBorder="1" applyAlignment="1">
      <alignment horizontal="center" vertical="center" wrapText="1"/>
    </xf>
    <xf numFmtId="172" fontId="95" fillId="0" borderId="0" xfId="0" applyNumberFormat="1" applyFont="1" applyFill="1" applyAlignment="1">
      <alignment vertical="center" wrapText="1"/>
    </xf>
    <xf numFmtId="181" fontId="7" fillId="4" borderId="10" xfId="0" applyNumberFormat="1" applyFont="1" applyFill="1" applyBorder="1" applyAlignment="1">
      <alignment horizontal="center" vertical="center" wrapText="1"/>
    </xf>
    <xf numFmtId="0" fontId="24" fillId="34" borderId="0" xfId="0" applyFont="1" applyFill="1" applyAlignment="1">
      <alignment horizontal="right" vertical="center"/>
    </xf>
    <xf numFmtId="49" fontId="3" fillId="34" borderId="0" xfId="0" applyNumberFormat="1" applyFont="1" applyFill="1" applyAlignment="1">
      <alignment horizontal="right" vertical="center"/>
    </xf>
    <xf numFmtId="0" fontId="3" fillId="34" borderId="0" xfId="0" applyFont="1" applyFill="1" applyAlignment="1">
      <alignment horizontal="right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4" fillId="34" borderId="16" xfId="0" applyNumberFormat="1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center" vertical="center" wrapText="1"/>
    </xf>
    <xf numFmtId="49" fontId="79" fillId="34" borderId="18" xfId="0" applyNumberFormat="1" applyFont="1" applyFill="1" applyBorder="1" applyAlignment="1">
      <alignment horizontal="left" vertical="center" wrapText="1"/>
    </xf>
    <xf numFmtId="0" fontId="3" fillId="34" borderId="18" xfId="0" applyFont="1" applyFill="1" applyBorder="1" applyAlignment="1">
      <alignment horizontal="left" wrapText="1"/>
    </xf>
    <xf numFmtId="172" fontId="17" fillId="34" borderId="12" xfId="0" applyNumberFormat="1" applyFont="1" applyFill="1" applyBorder="1" applyAlignment="1">
      <alignment horizontal="center" vertical="center" wrapText="1"/>
    </xf>
    <xf numFmtId="172" fontId="17" fillId="34" borderId="16" xfId="0" applyNumberFormat="1" applyFont="1" applyFill="1" applyBorder="1" applyAlignment="1">
      <alignment horizontal="center" vertical="center" wrapText="1"/>
    </xf>
    <xf numFmtId="172" fontId="17" fillId="34" borderId="17" xfId="0" applyNumberFormat="1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49" fontId="7" fillId="34" borderId="19" xfId="0" applyNumberFormat="1" applyFont="1" applyFill="1" applyBorder="1" applyAlignment="1">
      <alignment horizontal="center" vertical="center" wrapText="1"/>
    </xf>
    <xf numFmtId="49" fontId="7" fillId="34" borderId="14" xfId="0" applyNumberFormat="1" applyFont="1" applyFill="1" applyBorder="1" applyAlignment="1">
      <alignment horizontal="center" vertical="center" wrapText="1"/>
    </xf>
    <xf numFmtId="172" fontId="21" fillId="34" borderId="12" xfId="0" applyNumberFormat="1" applyFont="1" applyFill="1" applyBorder="1" applyAlignment="1">
      <alignment horizontal="center" vertical="center" wrapText="1"/>
    </xf>
    <xf numFmtId="172" fontId="21" fillId="34" borderId="16" xfId="0" applyNumberFormat="1" applyFont="1" applyFill="1" applyBorder="1" applyAlignment="1">
      <alignment horizontal="center" vertical="center" wrapText="1"/>
    </xf>
    <xf numFmtId="172" fontId="21" fillId="34" borderId="17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>
      <alignment horizontal="center" vertical="center" wrapText="1"/>
    </xf>
    <xf numFmtId="49" fontId="9" fillId="34" borderId="16" xfId="0" applyNumberFormat="1" applyFont="1" applyFill="1" applyBorder="1" applyAlignment="1">
      <alignment horizontal="center" vertical="center" wrapText="1"/>
    </xf>
    <xf numFmtId="49" fontId="9" fillId="34" borderId="17" xfId="0" applyNumberFormat="1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17" fillId="34" borderId="13" xfId="0" applyNumberFormat="1" applyFont="1" applyFill="1" applyBorder="1" applyAlignment="1">
      <alignment horizontal="center" vertical="center" wrapText="1"/>
    </xf>
    <xf numFmtId="49" fontId="17" fillId="34" borderId="19" xfId="0" applyNumberFormat="1" applyFont="1" applyFill="1" applyBorder="1" applyAlignment="1">
      <alignment horizontal="center" vertical="center" wrapText="1"/>
    </xf>
    <xf numFmtId="49" fontId="17" fillId="34" borderId="14" xfId="0" applyNumberFormat="1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172" fontId="17" fillId="0" borderId="10" xfId="0" applyNumberFormat="1" applyFont="1" applyFill="1" applyBorder="1" applyAlignment="1">
      <alignment horizontal="center" vertical="center" wrapText="1"/>
    </xf>
    <xf numFmtId="172" fontId="8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2" xfId="58"/>
    <cellStyle name="Обычный 2 2" xfId="59"/>
    <cellStyle name="Обычный 2 2 2" xfId="60"/>
    <cellStyle name="Обычный 2 2 3" xfId="61"/>
    <cellStyle name="Обычный 2 2 3 2" xfId="62"/>
    <cellStyle name="Обычный 2 2 3 2 2" xfId="63"/>
    <cellStyle name="Обычный 2 2 3 2 3" xfId="64"/>
    <cellStyle name="Обычный 2 2 4" xfId="65"/>
    <cellStyle name="Обычный 2 2 5" xfId="66"/>
    <cellStyle name="Обычный 3" xfId="67"/>
    <cellStyle name="Обычный 3 2" xfId="68"/>
    <cellStyle name="Обычный 3 3" xfId="69"/>
    <cellStyle name="Обычный 3 4" xfId="70"/>
    <cellStyle name="Обычный 4" xfId="71"/>
    <cellStyle name="Обычный 4 2" xfId="72"/>
    <cellStyle name="Обычный 4 3" xfId="73"/>
    <cellStyle name="Обычный 4 4" xfId="74"/>
    <cellStyle name="Обычный 5" xfId="75"/>
    <cellStyle name="Обычный 5 2" xfId="76"/>
    <cellStyle name="Обычный 6" xfId="77"/>
    <cellStyle name="Обычный 6 2" xfId="78"/>
    <cellStyle name="Обычный 6 2 2" xfId="79"/>
    <cellStyle name="Обычный 6 2 3" xfId="80"/>
    <cellStyle name="Обычный 6 2 4" xfId="81"/>
    <cellStyle name="Обычный 7" xfId="82"/>
    <cellStyle name="Обычный 8" xfId="83"/>
    <cellStyle name="Обычный 9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Процентный 2" xfId="90"/>
    <cellStyle name="Процентный 2 2" xfId="91"/>
    <cellStyle name="Процентный 2 2 2" xfId="92"/>
    <cellStyle name="Процентный 2 3" xfId="93"/>
    <cellStyle name="Процентный 3" xfId="94"/>
    <cellStyle name="Процентный 3 2" xfId="95"/>
    <cellStyle name="Процентный 4" xfId="96"/>
    <cellStyle name="Процентный 5" xfId="97"/>
    <cellStyle name="Процентный 6" xfId="98"/>
    <cellStyle name="Связанная ячейка" xfId="99"/>
    <cellStyle name="Стиль 1" xfId="100"/>
    <cellStyle name="Стиль 1 2" xfId="101"/>
    <cellStyle name="Текст предупреждения" xfId="102"/>
    <cellStyle name="Comma" xfId="103"/>
    <cellStyle name="Comma [0]" xfId="104"/>
    <cellStyle name="Финансовый 2" xfId="105"/>
    <cellStyle name="Финансовый 2 2" xfId="106"/>
    <cellStyle name="Финансовый 3" xfId="107"/>
    <cellStyle name="Финансовый 3 2" xfId="108"/>
    <cellStyle name="Финансовый 4" xfId="109"/>
    <cellStyle name="Хороший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77"/>
  <sheetViews>
    <sheetView tabSelected="1" zoomScale="70" zoomScaleNormal="70" zoomScaleSheetLayoutView="75" zoomScalePageLayoutView="0" workbookViewId="0" topLeftCell="A1">
      <pane xSplit="2" ySplit="12" topLeftCell="C3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B42" sqref="AB42"/>
    </sheetView>
  </sheetViews>
  <sheetFormatPr defaultColWidth="9.00390625" defaultRowHeight="12.75"/>
  <cols>
    <col min="1" max="1" width="7.75390625" style="6" customWidth="1"/>
    <col min="2" max="2" width="57.00390625" style="82" customWidth="1"/>
    <col min="3" max="3" width="18.25390625" style="11" customWidth="1"/>
    <col min="4" max="4" width="9.875" style="7" hidden="1" customWidth="1"/>
    <col min="5" max="5" width="2.125" style="6" hidden="1" customWidth="1"/>
    <col min="6" max="6" width="2.75390625" style="9" hidden="1" customWidth="1"/>
    <col min="7" max="7" width="20.375" style="20" customWidth="1"/>
    <col min="8" max="8" width="22.75390625" style="47" customWidth="1"/>
    <col min="9" max="9" width="18.00390625" style="10" customWidth="1"/>
    <col min="10" max="10" width="15.125" style="10" customWidth="1"/>
    <col min="11" max="11" width="10.625" style="10" hidden="1" customWidth="1"/>
    <col min="12" max="12" width="20.125" style="22" customWidth="1"/>
    <col min="13" max="13" width="24.625" style="22" customWidth="1"/>
    <col min="14" max="14" width="18.875" style="10" customWidth="1"/>
    <col min="15" max="15" width="13.25390625" style="10" customWidth="1"/>
    <col min="16" max="16" width="10.00390625" style="10" hidden="1" customWidth="1"/>
    <col min="17" max="17" width="22.00390625" style="215" customWidth="1"/>
    <col min="18" max="18" width="21.625" style="21" customWidth="1"/>
    <col min="19" max="19" width="20.00390625" style="10" customWidth="1"/>
    <col min="20" max="20" width="15.75390625" style="10" customWidth="1"/>
    <col min="21" max="21" width="46.875" style="10" customWidth="1"/>
    <col min="22" max="22" width="38.00390625" style="10" customWidth="1"/>
    <col min="23" max="23" width="11.625" style="3" hidden="1" customWidth="1"/>
    <col min="24" max="25" width="11.625" style="3" customWidth="1"/>
    <col min="26" max="26" width="13.625" style="3" customWidth="1"/>
    <col min="27" max="27" width="0.2421875" style="3" customWidth="1"/>
    <col min="28" max="28" width="23.75390625" style="0" customWidth="1"/>
    <col min="29" max="29" width="0.2421875" style="3" customWidth="1"/>
    <col min="30" max="30" width="22.75390625" style="3" customWidth="1"/>
    <col min="31" max="31" width="19.375" style="3" customWidth="1"/>
    <col min="32" max="16384" width="9.125" style="3" customWidth="1"/>
  </cols>
  <sheetData>
    <row r="1" spans="1:29" ht="27.75" customHeight="1">
      <c r="A1" s="231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150"/>
      <c r="V1" s="230" t="s">
        <v>254</v>
      </c>
      <c r="W1" s="12"/>
      <c r="X1" s="12"/>
      <c r="Y1" s="12"/>
      <c r="Z1" s="12"/>
      <c r="AA1" s="12"/>
      <c r="AC1" s="12"/>
    </row>
    <row r="2" spans="1:29" ht="27.75" customHeight="1">
      <c r="A2" s="23"/>
      <c r="B2" s="67"/>
      <c r="C2" s="24"/>
      <c r="D2" s="24"/>
      <c r="E2" s="24"/>
      <c r="F2" s="24"/>
      <c r="G2" s="85"/>
      <c r="H2" s="24"/>
      <c r="I2" s="24"/>
      <c r="J2" s="24"/>
      <c r="K2" s="24"/>
      <c r="L2" s="25"/>
      <c r="M2" s="24"/>
      <c r="N2" s="24"/>
      <c r="O2" s="24"/>
      <c r="P2" s="24"/>
      <c r="Q2" s="202"/>
      <c r="R2" s="24"/>
      <c r="S2" s="24"/>
      <c r="T2" s="24"/>
      <c r="U2" s="150"/>
      <c r="V2" s="24"/>
      <c r="W2" s="26"/>
      <c r="X2" s="26"/>
      <c r="Y2" s="26"/>
      <c r="Z2" s="26"/>
      <c r="AA2" s="26"/>
      <c r="AC2" s="26"/>
    </row>
    <row r="3" spans="1:29" s="2" customFormat="1" ht="33.75" customHeight="1">
      <c r="A3" s="246" t="s">
        <v>10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48"/>
      <c r="X3" s="48"/>
      <c r="Y3" s="48"/>
      <c r="Z3" s="48"/>
      <c r="AA3" s="48"/>
      <c r="AC3" s="48"/>
    </row>
    <row r="4" spans="1:29" s="2" customFormat="1" ht="33" customHeight="1">
      <c r="A4" s="27"/>
      <c r="B4" s="68" t="s">
        <v>11</v>
      </c>
      <c r="C4" s="28" t="s">
        <v>44</v>
      </c>
      <c r="D4" s="26"/>
      <c r="E4" s="29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03"/>
      <c r="R4" s="27"/>
      <c r="S4" s="27"/>
      <c r="T4" s="27"/>
      <c r="U4" s="27"/>
      <c r="V4" s="27"/>
      <c r="W4" s="26"/>
      <c r="X4" s="26"/>
      <c r="Y4" s="26"/>
      <c r="Z4" s="26"/>
      <c r="AA4" s="26"/>
      <c r="AC4" s="26"/>
    </row>
    <row r="5" spans="1:29" s="2" customFormat="1" ht="21.75" customHeight="1">
      <c r="A5" s="27"/>
      <c r="B5" s="68" t="s">
        <v>210</v>
      </c>
      <c r="C5" s="27"/>
      <c r="D5" s="30"/>
      <c r="E5" s="30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03"/>
      <c r="R5" s="27"/>
      <c r="S5" s="27"/>
      <c r="T5" s="27"/>
      <c r="U5" s="27"/>
      <c r="V5" s="27"/>
      <c r="W5" s="26"/>
      <c r="X5" s="26"/>
      <c r="Y5" s="26"/>
      <c r="Z5" s="26"/>
      <c r="AA5" s="26"/>
      <c r="AC5" s="26"/>
    </row>
    <row r="6" spans="1:29" s="2" customFormat="1" ht="30" customHeight="1">
      <c r="A6" s="27"/>
      <c r="B6" s="68" t="s">
        <v>79</v>
      </c>
      <c r="C6" s="27"/>
      <c r="D6" s="30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03"/>
      <c r="R6" s="27"/>
      <c r="S6" s="27"/>
      <c r="T6" s="27"/>
      <c r="U6" s="27"/>
      <c r="V6" s="27"/>
      <c r="W6" s="26"/>
      <c r="X6" s="26"/>
      <c r="Y6" s="26"/>
      <c r="Z6" s="26"/>
      <c r="AA6" s="26"/>
      <c r="AC6" s="26"/>
    </row>
    <row r="7" spans="1:29" s="2" customFormat="1" ht="14.25" customHeight="1">
      <c r="A7" s="27"/>
      <c r="B7" s="68"/>
      <c r="C7" s="27"/>
      <c r="D7" s="30"/>
      <c r="E7" s="30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03"/>
      <c r="R7" s="27"/>
      <c r="S7" s="27"/>
      <c r="T7" s="27"/>
      <c r="U7" s="27"/>
      <c r="V7" s="27"/>
      <c r="W7" s="26"/>
      <c r="X7" s="26"/>
      <c r="Y7" s="26"/>
      <c r="Z7" s="26"/>
      <c r="AA7" s="26"/>
      <c r="AC7" s="26"/>
    </row>
    <row r="8" spans="1:29" s="2" customFormat="1" ht="13.5" customHeight="1">
      <c r="A8" s="27"/>
      <c r="B8" s="68"/>
      <c r="C8" s="27"/>
      <c r="D8" s="30"/>
      <c r="E8" s="30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03"/>
      <c r="R8" s="27"/>
      <c r="S8" s="27"/>
      <c r="T8" s="27"/>
      <c r="U8" s="27"/>
      <c r="V8" s="27"/>
      <c r="W8" s="26"/>
      <c r="X8" s="26"/>
      <c r="Y8" s="26"/>
      <c r="Z8" s="26"/>
      <c r="AA8" s="26"/>
      <c r="AC8" s="26"/>
    </row>
    <row r="9" spans="1:29" ht="51" customHeight="1">
      <c r="A9" s="236" t="s">
        <v>23</v>
      </c>
      <c r="B9" s="256" t="s">
        <v>14</v>
      </c>
      <c r="C9" s="233" t="s">
        <v>3</v>
      </c>
      <c r="D9" s="233" t="s">
        <v>4</v>
      </c>
      <c r="E9" s="233" t="s">
        <v>5</v>
      </c>
      <c r="F9" s="235" t="s">
        <v>72</v>
      </c>
      <c r="G9" s="235"/>
      <c r="H9" s="235"/>
      <c r="I9" s="235"/>
      <c r="J9" s="235"/>
      <c r="K9" s="235" t="s">
        <v>252</v>
      </c>
      <c r="L9" s="235"/>
      <c r="M9" s="235"/>
      <c r="N9" s="235"/>
      <c r="O9" s="235"/>
      <c r="P9" s="235" t="s">
        <v>253</v>
      </c>
      <c r="Q9" s="235"/>
      <c r="R9" s="235"/>
      <c r="S9" s="235"/>
      <c r="T9" s="235"/>
      <c r="U9" s="149" t="s">
        <v>59</v>
      </c>
      <c r="V9" s="149" t="s">
        <v>213</v>
      </c>
      <c r="W9" s="50"/>
      <c r="X9" s="50"/>
      <c r="Y9" s="50"/>
      <c r="Z9" s="50"/>
      <c r="AA9" s="50"/>
      <c r="AB9" s="56"/>
      <c r="AC9" s="50"/>
    </row>
    <row r="10" spans="1:29" ht="99.75" customHeight="1">
      <c r="A10" s="238"/>
      <c r="B10" s="256"/>
      <c r="C10" s="234"/>
      <c r="D10" s="233"/>
      <c r="E10" s="233"/>
      <c r="F10" s="13" t="s">
        <v>12</v>
      </c>
      <c r="G10" s="49" t="s">
        <v>6</v>
      </c>
      <c r="H10" s="49" t="s">
        <v>18</v>
      </c>
      <c r="I10" s="49" t="s">
        <v>8</v>
      </c>
      <c r="J10" s="49" t="s">
        <v>19</v>
      </c>
      <c r="K10" s="13" t="s">
        <v>2</v>
      </c>
      <c r="L10" s="49" t="s">
        <v>6</v>
      </c>
      <c r="M10" s="49" t="s">
        <v>7</v>
      </c>
      <c r="N10" s="49" t="s">
        <v>8</v>
      </c>
      <c r="O10" s="49" t="s">
        <v>9</v>
      </c>
      <c r="P10" s="13" t="s">
        <v>2</v>
      </c>
      <c r="Q10" s="204" t="s">
        <v>42</v>
      </c>
      <c r="R10" s="49" t="s">
        <v>7</v>
      </c>
      <c r="S10" s="49" t="s">
        <v>8</v>
      </c>
      <c r="T10" s="49" t="s">
        <v>9</v>
      </c>
      <c r="U10" s="49"/>
      <c r="V10" s="49"/>
      <c r="W10" s="50"/>
      <c r="X10" s="50"/>
      <c r="Y10" s="50"/>
      <c r="Z10" s="50"/>
      <c r="AA10" s="50"/>
      <c r="AC10" s="50"/>
    </row>
    <row r="11" spans="1:29" s="4" customFormat="1" ht="26.25" customHeight="1">
      <c r="A11" s="31">
        <v>1</v>
      </c>
      <c r="B11" s="69">
        <v>2</v>
      </c>
      <c r="C11" s="31">
        <v>3</v>
      </c>
      <c r="D11" s="31"/>
      <c r="E11" s="31"/>
      <c r="F11" s="61"/>
      <c r="G11" s="31">
        <v>4</v>
      </c>
      <c r="H11" s="31">
        <v>5</v>
      </c>
      <c r="I11" s="31">
        <v>6</v>
      </c>
      <c r="J11" s="31">
        <v>7</v>
      </c>
      <c r="K11" s="31"/>
      <c r="L11" s="31">
        <v>8</v>
      </c>
      <c r="M11" s="31">
        <v>9</v>
      </c>
      <c r="N11" s="31">
        <v>10</v>
      </c>
      <c r="O11" s="31">
        <v>11</v>
      </c>
      <c r="P11" s="31"/>
      <c r="Q11" s="205">
        <v>12</v>
      </c>
      <c r="R11" s="31">
        <v>13</v>
      </c>
      <c r="S11" s="31">
        <v>14</v>
      </c>
      <c r="T11" s="31">
        <v>15</v>
      </c>
      <c r="U11" s="31">
        <v>16</v>
      </c>
      <c r="V11" s="31">
        <v>17</v>
      </c>
      <c r="W11" s="51"/>
      <c r="X11" s="51"/>
      <c r="Y11" s="51"/>
      <c r="Z11" s="51"/>
      <c r="AA11" s="51"/>
      <c r="AC11" s="51"/>
    </row>
    <row r="12" spans="1:29" s="4" customFormat="1" ht="41.25" customHeight="1">
      <c r="A12" s="260" t="s">
        <v>89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152"/>
      <c r="V12" s="60"/>
      <c r="W12" s="52"/>
      <c r="X12" s="171"/>
      <c r="Y12" s="52"/>
      <c r="Z12" s="52"/>
      <c r="AA12" s="52"/>
      <c r="AC12" s="52"/>
    </row>
    <row r="13" spans="1:29" s="4" customFormat="1" ht="55.5" customHeight="1">
      <c r="A13" s="91" t="s">
        <v>0</v>
      </c>
      <c r="B13" s="92" t="s">
        <v>73</v>
      </c>
      <c r="C13" s="93"/>
      <c r="D13" s="93" t="s">
        <v>13</v>
      </c>
      <c r="E13" s="93" t="s">
        <v>17</v>
      </c>
      <c r="F13" s="93">
        <f>H13</f>
        <v>2958353.6796310004</v>
      </c>
      <c r="G13" s="109">
        <f>G14+G18+G25+G27+G28+G29</f>
        <v>3219180</v>
      </c>
      <c r="H13" s="109">
        <f>H14+H18+H25+H27+H28+H29+H16-0.1</f>
        <v>2958353.6796310004</v>
      </c>
      <c r="I13" s="109"/>
      <c r="J13" s="109"/>
      <c r="K13" s="109"/>
      <c r="L13" s="109">
        <f>L14+L18+L25+L27+L28+L29</f>
        <v>3219180</v>
      </c>
      <c r="M13" s="109">
        <f>M14+M18+M25+M27+M28+M29+M16</f>
        <v>2958203.3864100003</v>
      </c>
      <c r="N13" s="109"/>
      <c r="O13" s="109"/>
      <c r="P13" s="109"/>
      <c r="Q13" s="109">
        <f>Q14+Q18+Q25+Q27+Q28+Q29</f>
        <v>2934814.57936</v>
      </c>
      <c r="R13" s="109">
        <f>R14+R18+R25+R27+R28+R29+R16</f>
        <v>2935966.612447</v>
      </c>
      <c r="S13" s="217"/>
      <c r="T13" s="217"/>
      <c r="U13" s="103" t="s">
        <v>261</v>
      </c>
      <c r="V13" s="103" t="s">
        <v>236</v>
      </c>
      <c r="W13" s="53"/>
      <c r="X13" s="168"/>
      <c r="Y13" s="53"/>
      <c r="Z13" s="53"/>
      <c r="AA13" s="53"/>
      <c r="AC13" s="53"/>
    </row>
    <row r="14" spans="1:70" s="58" customFormat="1" ht="51" customHeight="1">
      <c r="A14" s="18" t="s">
        <v>1</v>
      </c>
      <c r="B14" s="70" t="s">
        <v>74</v>
      </c>
      <c r="C14" s="18"/>
      <c r="D14" s="18" t="s">
        <v>13</v>
      </c>
      <c r="E14" s="18" t="s">
        <v>15</v>
      </c>
      <c r="F14" s="15">
        <f>G14+H14</f>
        <v>708.981131</v>
      </c>
      <c r="G14" s="111"/>
      <c r="H14" s="111">
        <f>H15</f>
        <v>708.981131</v>
      </c>
      <c r="I14" s="111"/>
      <c r="J14" s="111"/>
      <c r="K14" s="111"/>
      <c r="L14" s="111"/>
      <c r="M14" s="111">
        <f>M15</f>
        <v>708.98131</v>
      </c>
      <c r="N14" s="111"/>
      <c r="O14" s="111"/>
      <c r="P14" s="111"/>
      <c r="Q14" s="111"/>
      <c r="R14" s="111">
        <f>R15</f>
        <v>708.98131</v>
      </c>
      <c r="S14" s="111"/>
      <c r="T14" s="112"/>
      <c r="U14" s="104"/>
      <c r="V14" s="104"/>
      <c r="W14" s="59"/>
      <c r="X14" s="166"/>
      <c r="Y14" s="166"/>
      <c r="Z14" s="166"/>
      <c r="AA14" s="166"/>
      <c r="AB14" s="167"/>
      <c r="AC14" s="166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</row>
    <row r="15" spans="1:70" s="58" customFormat="1" ht="82.5" customHeight="1">
      <c r="A15" s="19" t="s">
        <v>20</v>
      </c>
      <c r="B15" s="71" t="s">
        <v>75</v>
      </c>
      <c r="C15" s="61" t="s">
        <v>40</v>
      </c>
      <c r="D15" s="61" t="s">
        <v>13</v>
      </c>
      <c r="E15" s="61" t="s">
        <v>16</v>
      </c>
      <c r="F15" s="14" t="e">
        <f>#REF!+#REF!</f>
        <v>#REF!</v>
      </c>
      <c r="G15" s="116"/>
      <c r="H15" s="116">
        <v>708.981131</v>
      </c>
      <c r="I15" s="117"/>
      <c r="J15" s="117"/>
      <c r="K15" s="116"/>
      <c r="L15" s="116"/>
      <c r="M15" s="116">
        <v>708.98131</v>
      </c>
      <c r="N15" s="117"/>
      <c r="O15" s="117"/>
      <c r="P15" s="116"/>
      <c r="Q15" s="116"/>
      <c r="R15" s="116">
        <v>708.98131</v>
      </c>
      <c r="S15" s="118"/>
      <c r="T15" s="118"/>
      <c r="U15" s="89" t="s">
        <v>260</v>
      </c>
      <c r="V15" s="129" t="s">
        <v>214</v>
      </c>
      <c r="W15" s="57"/>
      <c r="X15" s="168"/>
      <c r="Y15" s="168"/>
      <c r="Z15" s="168"/>
      <c r="AA15" s="168"/>
      <c r="AB15" s="167"/>
      <c r="AC15" s="168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</row>
    <row r="16" spans="1:70" s="58" customFormat="1" ht="53.25" customHeight="1">
      <c r="A16" s="18" t="s">
        <v>32</v>
      </c>
      <c r="B16" s="70" t="s">
        <v>211</v>
      </c>
      <c r="C16" s="18"/>
      <c r="D16" s="18"/>
      <c r="E16" s="18"/>
      <c r="F16" s="15"/>
      <c r="G16" s="111"/>
      <c r="H16" s="111">
        <f>H17</f>
        <v>10984.7891</v>
      </c>
      <c r="I16" s="118"/>
      <c r="J16" s="118"/>
      <c r="K16" s="111"/>
      <c r="L16" s="111"/>
      <c r="M16" s="111">
        <f>M17</f>
        <v>10834.3957</v>
      </c>
      <c r="N16" s="118"/>
      <c r="O16" s="118"/>
      <c r="P16" s="111"/>
      <c r="Q16" s="111"/>
      <c r="R16" s="111">
        <f>R17</f>
        <v>10834.3957</v>
      </c>
      <c r="S16" s="118"/>
      <c r="T16" s="118"/>
      <c r="U16" s="89" t="s">
        <v>266</v>
      </c>
      <c r="V16" s="129" t="s">
        <v>214</v>
      </c>
      <c r="W16" s="57"/>
      <c r="X16" s="168"/>
      <c r="Y16" s="168"/>
      <c r="Z16" s="168"/>
      <c r="AA16" s="168"/>
      <c r="AB16" s="167"/>
      <c r="AC16" s="168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</row>
    <row r="17" spans="1:70" s="58" customFormat="1" ht="82.5" customHeight="1">
      <c r="A17" s="19" t="s">
        <v>78</v>
      </c>
      <c r="B17" s="71" t="s">
        <v>212</v>
      </c>
      <c r="C17" s="151" t="s">
        <v>40</v>
      </c>
      <c r="D17" s="151"/>
      <c r="E17" s="151"/>
      <c r="F17" s="14"/>
      <c r="G17" s="116"/>
      <c r="H17" s="116">
        <v>10984.7891</v>
      </c>
      <c r="I17" s="117"/>
      <c r="J17" s="117"/>
      <c r="K17" s="116"/>
      <c r="L17" s="116"/>
      <c r="M17" s="116">
        <v>10834.3957</v>
      </c>
      <c r="N17" s="117"/>
      <c r="O17" s="117"/>
      <c r="P17" s="116"/>
      <c r="Q17" s="116"/>
      <c r="R17" s="116">
        <v>10834.3957</v>
      </c>
      <c r="S17" s="118"/>
      <c r="T17" s="118"/>
      <c r="U17" s="172" t="s">
        <v>266</v>
      </c>
      <c r="V17" s="129" t="s">
        <v>214</v>
      </c>
      <c r="W17" s="57"/>
      <c r="X17" s="168"/>
      <c r="Y17" s="168"/>
      <c r="Z17" s="168"/>
      <c r="AA17" s="168"/>
      <c r="AB17" s="167"/>
      <c r="AC17" s="168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</row>
    <row r="18" spans="1:70" s="58" customFormat="1" ht="40.5" customHeight="1">
      <c r="A18" s="18" t="s">
        <v>33</v>
      </c>
      <c r="B18" s="78" t="s">
        <v>76</v>
      </c>
      <c r="C18" s="18"/>
      <c r="D18" s="18"/>
      <c r="E18" s="18"/>
      <c r="F18" s="15"/>
      <c r="G18" s="111">
        <f>G23+G22+G21+G20+G19+G24</f>
        <v>2432091.5</v>
      </c>
      <c r="H18" s="111"/>
      <c r="I18" s="118"/>
      <c r="J18" s="118"/>
      <c r="K18" s="111"/>
      <c r="L18" s="111">
        <f>L23+L22+L21+L20+L19+L24</f>
        <v>2432091.5</v>
      </c>
      <c r="M18" s="111"/>
      <c r="N18" s="118"/>
      <c r="O18" s="118"/>
      <c r="P18" s="111"/>
      <c r="Q18" s="111">
        <f>Q23+Q22+Q21+Q20+Q19+Q24</f>
        <v>2192873.46888</v>
      </c>
      <c r="R18" s="111"/>
      <c r="S18" s="118"/>
      <c r="T18" s="118"/>
      <c r="U18" s="89"/>
      <c r="V18" s="118" t="s">
        <v>214</v>
      </c>
      <c r="W18" s="57"/>
      <c r="X18" s="168"/>
      <c r="Y18" s="168"/>
      <c r="Z18" s="168"/>
      <c r="AA18" s="168"/>
      <c r="AB18" s="216"/>
      <c r="AC18" s="168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</row>
    <row r="19" spans="1:70" s="58" customFormat="1" ht="65.25" customHeight="1" hidden="1">
      <c r="A19" s="19" t="s">
        <v>78</v>
      </c>
      <c r="B19" s="73" t="s">
        <v>77</v>
      </c>
      <c r="C19" s="61" t="s">
        <v>40</v>
      </c>
      <c r="D19" s="61"/>
      <c r="E19" s="61"/>
      <c r="F19" s="14"/>
      <c r="G19" s="116"/>
      <c r="H19" s="116"/>
      <c r="I19" s="117"/>
      <c r="J19" s="117"/>
      <c r="K19" s="116"/>
      <c r="L19" s="116"/>
      <c r="M19" s="116"/>
      <c r="N19" s="117"/>
      <c r="O19" s="117"/>
      <c r="P19" s="116"/>
      <c r="Q19" s="116"/>
      <c r="R19" s="116"/>
      <c r="S19" s="118"/>
      <c r="T19" s="118"/>
      <c r="U19" s="89"/>
      <c r="V19" s="118"/>
      <c r="W19" s="57"/>
      <c r="X19" s="168"/>
      <c r="Y19" s="168"/>
      <c r="Z19" s="168"/>
      <c r="AA19" s="168"/>
      <c r="AB19" s="167"/>
      <c r="AC19" s="168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</row>
    <row r="20" spans="1:78" s="58" customFormat="1" ht="48.75" customHeight="1">
      <c r="A20" s="19" t="s">
        <v>85</v>
      </c>
      <c r="B20" s="73" t="s">
        <v>80</v>
      </c>
      <c r="C20" s="61" t="s">
        <v>40</v>
      </c>
      <c r="D20" s="61"/>
      <c r="E20" s="61"/>
      <c r="F20" s="14"/>
      <c r="G20" s="116">
        <v>128505.37143</v>
      </c>
      <c r="H20" s="116"/>
      <c r="I20" s="118"/>
      <c r="J20" s="118"/>
      <c r="K20" s="116"/>
      <c r="L20" s="116">
        <v>128505.37143</v>
      </c>
      <c r="M20" s="116"/>
      <c r="N20" s="118"/>
      <c r="O20" s="118"/>
      <c r="P20" s="116"/>
      <c r="Q20" s="116">
        <v>128505.37143</v>
      </c>
      <c r="R20" s="116"/>
      <c r="S20" s="118"/>
      <c r="T20" s="118"/>
      <c r="U20" s="89" t="s">
        <v>267</v>
      </c>
      <c r="V20" s="129" t="s">
        <v>214</v>
      </c>
      <c r="W20" s="57"/>
      <c r="X20" s="168"/>
      <c r="Y20" s="154"/>
      <c r="Z20" s="154"/>
      <c r="AA20" s="154"/>
      <c r="AB20" s="155"/>
      <c r="AC20" s="154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</row>
    <row r="21" spans="1:78" s="58" customFormat="1" ht="70.5" customHeight="1">
      <c r="A21" s="19" t="s">
        <v>246</v>
      </c>
      <c r="B21" s="73" t="s">
        <v>57</v>
      </c>
      <c r="C21" s="61" t="s">
        <v>40</v>
      </c>
      <c r="D21" s="61"/>
      <c r="E21" s="61"/>
      <c r="F21" s="14"/>
      <c r="G21" s="116">
        <v>428971.42857</v>
      </c>
      <c r="H21" s="116"/>
      <c r="I21" s="118"/>
      <c r="J21" s="118"/>
      <c r="K21" s="116"/>
      <c r="L21" s="116">
        <v>428971.42857</v>
      </c>
      <c r="M21" s="116"/>
      <c r="N21" s="118"/>
      <c r="O21" s="118"/>
      <c r="P21" s="116"/>
      <c r="Q21" s="116">
        <v>428971.42857</v>
      </c>
      <c r="R21" s="116"/>
      <c r="S21" s="118"/>
      <c r="T21" s="118"/>
      <c r="U21" s="89" t="s">
        <v>257</v>
      </c>
      <c r="V21" s="129" t="s">
        <v>214</v>
      </c>
      <c r="W21" s="57"/>
      <c r="X21" s="168"/>
      <c r="Y21" s="154"/>
      <c r="Z21" s="154"/>
      <c r="AA21" s="154"/>
      <c r="AB21" s="155"/>
      <c r="AC21" s="154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</row>
    <row r="22" spans="1:78" s="58" customFormat="1" ht="104.25" customHeight="1">
      <c r="A22" s="19" t="s">
        <v>247</v>
      </c>
      <c r="B22" s="74" t="s">
        <v>75</v>
      </c>
      <c r="C22" s="61" t="s">
        <v>40</v>
      </c>
      <c r="D22" s="61"/>
      <c r="E22" s="61"/>
      <c r="F22" s="13"/>
      <c r="G22" s="119">
        <v>282733.7</v>
      </c>
      <c r="H22" s="119"/>
      <c r="I22" s="119"/>
      <c r="J22" s="119"/>
      <c r="K22" s="119"/>
      <c r="L22" s="119">
        <v>282733.7</v>
      </c>
      <c r="M22" s="119"/>
      <c r="N22" s="119"/>
      <c r="O22" s="119"/>
      <c r="P22" s="119"/>
      <c r="Q22" s="119">
        <v>282733.7</v>
      </c>
      <c r="R22" s="116"/>
      <c r="S22" s="120"/>
      <c r="T22" s="120"/>
      <c r="U22" s="105" t="s">
        <v>260</v>
      </c>
      <c r="V22" s="119" t="s">
        <v>214</v>
      </c>
      <c r="W22" s="57"/>
      <c r="X22" s="168"/>
      <c r="Y22" s="154"/>
      <c r="Z22" s="154"/>
      <c r="AA22" s="154"/>
      <c r="AB22" s="155"/>
      <c r="AC22" s="154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</row>
    <row r="23" spans="1:78" s="58" customFormat="1" ht="63" customHeight="1">
      <c r="A23" s="19" t="s">
        <v>248</v>
      </c>
      <c r="B23" s="74" t="s">
        <v>81</v>
      </c>
      <c r="C23" s="61" t="s">
        <v>40</v>
      </c>
      <c r="D23" s="61"/>
      <c r="E23" s="61"/>
      <c r="F23" s="13"/>
      <c r="G23" s="119">
        <v>1281881</v>
      </c>
      <c r="H23" s="119"/>
      <c r="I23" s="119"/>
      <c r="J23" s="119"/>
      <c r="K23" s="119"/>
      <c r="L23" s="119">
        <v>1281881</v>
      </c>
      <c r="M23" s="119"/>
      <c r="N23" s="119"/>
      <c r="O23" s="119"/>
      <c r="P23" s="119"/>
      <c r="Q23" s="119">
        <v>1236327.3086100002</v>
      </c>
      <c r="R23" s="116"/>
      <c r="S23" s="120"/>
      <c r="T23" s="120"/>
      <c r="U23" s="105" t="s">
        <v>265</v>
      </c>
      <c r="V23" s="119" t="s">
        <v>214</v>
      </c>
      <c r="W23" s="57"/>
      <c r="X23" s="168"/>
      <c r="Y23" s="154"/>
      <c r="Z23" s="154"/>
      <c r="AA23" s="154"/>
      <c r="AB23" s="155"/>
      <c r="AC23" s="154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</row>
    <row r="24" spans="1:78" s="58" customFormat="1" ht="63" customHeight="1">
      <c r="A24" s="19" t="s">
        <v>249</v>
      </c>
      <c r="B24" s="74" t="s">
        <v>169</v>
      </c>
      <c r="C24" s="114" t="s">
        <v>40</v>
      </c>
      <c r="D24" s="114"/>
      <c r="E24" s="114"/>
      <c r="F24" s="13"/>
      <c r="G24" s="119">
        <v>310000</v>
      </c>
      <c r="H24" s="119"/>
      <c r="I24" s="119"/>
      <c r="J24" s="119"/>
      <c r="K24" s="119"/>
      <c r="L24" s="119">
        <v>310000</v>
      </c>
      <c r="M24" s="119"/>
      <c r="N24" s="119"/>
      <c r="O24" s="119"/>
      <c r="P24" s="119"/>
      <c r="Q24" s="119">
        <v>116335.66027</v>
      </c>
      <c r="R24" s="116"/>
      <c r="S24" s="120"/>
      <c r="T24" s="120"/>
      <c r="U24" s="105" t="s">
        <v>264</v>
      </c>
      <c r="V24" s="119" t="s">
        <v>214</v>
      </c>
      <c r="W24" s="57"/>
      <c r="X24" s="168"/>
      <c r="Y24" s="154"/>
      <c r="Z24" s="154"/>
      <c r="AA24" s="154"/>
      <c r="AB24" s="155"/>
      <c r="AC24" s="154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</row>
    <row r="25" spans="1:78" s="58" customFormat="1" ht="45.75" customHeight="1">
      <c r="A25" s="18" t="s">
        <v>71</v>
      </c>
      <c r="B25" s="83" t="s">
        <v>82</v>
      </c>
      <c r="C25" s="61"/>
      <c r="D25" s="61"/>
      <c r="E25" s="61"/>
      <c r="F25" s="13"/>
      <c r="G25" s="119"/>
      <c r="H25" s="119">
        <f>H26</f>
        <v>140203.94217</v>
      </c>
      <c r="I25" s="119"/>
      <c r="J25" s="119"/>
      <c r="K25" s="119"/>
      <c r="L25" s="119"/>
      <c r="M25" s="119">
        <v>140203.94217</v>
      </c>
      <c r="N25" s="119"/>
      <c r="O25" s="119"/>
      <c r="P25" s="119">
        <f>P26</f>
        <v>0</v>
      </c>
      <c r="Q25" s="119"/>
      <c r="R25" s="116">
        <v>140203.942217</v>
      </c>
      <c r="S25" s="120"/>
      <c r="T25" s="120"/>
      <c r="U25" s="105"/>
      <c r="V25" s="105"/>
      <c r="W25" s="57"/>
      <c r="X25" s="168"/>
      <c r="Y25" s="154"/>
      <c r="Z25" s="154"/>
      <c r="AA25" s="154"/>
      <c r="AB25" s="155"/>
      <c r="AC25" s="154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</row>
    <row r="26" spans="1:78" s="58" customFormat="1" ht="128.25" customHeight="1">
      <c r="A26" s="19" t="s">
        <v>250</v>
      </c>
      <c r="B26" s="74" t="s">
        <v>67</v>
      </c>
      <c r="C26" s="61" t="s">
        <v>40</v>
      </c>
      <c r="D26" s="61"/>
      <c r="E26" s="61"/>
      <c r="F26" s="13"/>
      <c r="G26" s="119"/>
      <c r="H26" s="119">
        <v>140203.94217</v>
      </c>
      <c r="I26" s="119"/>
      <c r="J26" s="119"/>
      <c r="K26" s="119"/>
      <c r="L26" s="119"/>
      <c r="M26" s="119">
        <v>140203.94217</v>
      </c>
      <c r="N26" s="119"/>
      <c r="O26" s="119"/>
      <c r="P26" s="119"/>
      <c r="Q26" s="119"/>
      <c r="R26" s="116">
        <v>140203.942217</v>
      </c>
      <c r="S26" s="120"/>
      <c r="T26" s="120"/>
      <c r="U26" s="105" t="s">
        <v>301</v>
      </c>
      <c r="V26" s="119" t="s">
        <v>214</v>
      </c>
      <c r="W26" s="57"/>
      <c r="X26" s="168"/>
      <c r="Y26" s="154"/>
      <c r="Z26" s="154"/>
      <c r="AA26" s="154"/>
      <c r="AB26" s="155"/>
      <c r="AC26" s="154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</row>
    <row r="27" spans="1:78" s="58" customFormat="1" ht="41.25" customHeight="1">
      <c r="A27" s="18" t="s">
        <v>87</v>
      </c>
      <c r="B27" s="78" t="s">
        <v>83</v>
      </c>
      <c r="C27" s="61" t="s">
        <v>40</v>
      </c>
      <c r="D27" s="61" t="s">
        <v>13</v>
      </c>
      <c r="E27" s="61" t="s">
        <v>17</v>
      </c>
      <c r="F27" s="14">
        <f>G27+H27</f>
        <v>2665054.26823</v>
      </c>
      <c r="G27" s="116"/>
      <c r="H27" s="116">
        <v>2665054.26823</v>
      </c>
      <c r="I27" s="118"/>
      <c r="J27" s="118"/>
      <c r="K27" s="116"/>
      <c r="L27" s="116"/>
      <c r="M27" s="112">
        <v>2665054.26823</v>
      </c>
      <c r="N27" s="118"/>
      <c r="O27" s="118"/>
      <c r="P27" s="116"/>
      <c r="Q27" s="116"/>
      <c r="R27" s="112">
        <v>2665054.26823</v>
      </c>
      <c r="S27" s="118"/>
      <c r="T27" s="118"/>
      <c r="U27" s="89" t="s">
        <v>262</v>
      </c>
      <c r="V27" s="129" t="s">
        <v>214</v>
      </c>
      <c r="W27" s="57"/>
      <c r="X27" s="168"/>
      <c r="Y27" s="154"/>
      <c r="Z27" s="154"/>
      <c r="AA27" s="154"/>
      <c r="AB27" s="155"/>
      <c r="AC27" s="154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</row>
    <row r="28" spans="1:78" s="4" customFormat="1" ht="71.25" customHeight="1">
      <c r="A28" s="18" t="s">
        <v>88</v>
      </c>
      <c r="B28" s="70" t="s">
        <v>84</v>
      </c>
      <c r="C28" s="65" t="s">
        <v>40</v>
      </c>
      <c r="D28" s="61" t="s">
        <v>15</v>
      </c>
      <c r="E28" s="61" t="s">
        <v>17</v>
      </c>
      <c r="F28" s="14">
        <f>G28+H28</f>
        <v>500000</v>
      </c>
      <c r="G28" s="112">
        <v>500000</v>
      </c>
      <c r="H28" s="112"/>
      <c r="I28" s="112"/>
      <c r="J28" s="112"/>
      <c r="K28" s="112"/>
      <c r="L28" s="112">
        <v>500000</v>
      </c>
      <c r="M28" s="112"/>
      <c r="N28" s="112"/>
      <c r="O28" s="112"/>
      <c r="P28" s="112"/>
      <c r="Q28" s="112">
        <v>500000</v>
      </c>
      <c r="R28" s="112"/>
      <c r="S28" s="112"/>
      <c r="T28" s="112"/>
      <c r="U28" s="106" t="s">
        <v>263</v>
      </c>
      <c r="V28" s="112" t="s">
        <v>214</v>
      </c>
      <c r="W28" s="51"/>
      <c r="X28" s="51"/>
      <c r="Y28" s="156"/>
      <c r="Z28" s="156"/>
      <c r="AA28" s="156"/>
      <c r="AB28" s="228"/>
      <c r="AC28" s="156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</row>
    <row r="29" spans="1:78" s="58" customFormat="1" ht="89.25" customHeight="1">
      <c r="A29" s="18" t="s">
        <v>235</v>
      </c>
      <c r="B29" s="70" t="s">
        <v>86</v>
      </c>
      <c r="C29" s="65" t="s">
        <v>40</v>
      </c>
      <c r="D29" s="61"/>
      <c r="E29" s="61"/>
      <c r="F29" s="14"/>
      <c r="G29" s="116">
        <v>287088.5</v>
      </c>
      <c r="H29" s="116">
        <v>141401.799</v>
      </c>
      <c r="I29" s="118"/>
      <c r="J29" s="118"/>
      <c r="K29" s="116"/>
      <c r="L29" s="116">
        <v>287088.5</v>
      </c>
      <c r="M29" s="116">
        <v>141401.799</v>
      </c>
      <c r="N29" s="118"/>
      <c r="O29" s="118"/>
      <c r="P29" s="116"/>
      <c r="Q29" s="116">
        <v>241941.11048</v>
      </c>
      <c r="R29" s="116">
        <v>119165.02499</v>
      </c>
      <c r="S29" s="118"/>
      <c r="T29" s="118"/>
      <c r="U29" s="89" t="s">
        <v>269</v>
      </c>
      <c r="V29" s="129" t="s">
        <v>214</v>
      </c>
      <c r="W29" s="57"/>
      <c r="X29" s="168"/>
      <c r="Y29" s="154"/>
      <c r="Z29" s="154"/>
      <c r="AA29" s="154"/>
      <c r="AB29" s="155"/>
      <c r="AC29" s="154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</row>
    <row r="30" spans="1:78" s="58" customFormat="1" ht="48" customHeight="1" hidden="1">
      <c r="A30" s="262" t="s">
        <v>123</v>
      </c>
      <c r="B30" s="263"/>
      <c r="C30" s="264"/>
      <c r="D30" s="65"/>
      <c r="E30" s="65"/>
      <c r="F30" s="14"/>
      <c r="G30" s="116"/>
      <c r="H30" s="116"/>
      <c r="I30" s="118"/>
      <c r="J30" s="118"/>
      <c r="K30" s="116"/>
      <c r="L30" s="116"/>
      <c r="M30" s="112"/>
      <c r="N30" s="118"/>
      <c r="O30" s="118"/>
      <c r="P30" s="116"/>
      <c r="Q30" s="116"/>
      <c r="R30" s="112"/>
      <c r="S30" s="118"/>
      <c r="T30" s="118"/>
      <c r="U30" s="89"/>
      <c r="V30" s="89"/>
      <c r="W30" s="57"/>
      <c r="X30" s="168"/>
      <c r="Y30" s="154"/>
      <c r="Z30" s="154"/>
      <c r="AA30" s="154"/>
      <c r="AB30" s="155"/>
      <c r="AC30" s="154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</row>
    <row r="31" spans="1:78" s="58" customFormat="1" ht="68.25" customHeight="1">
      <c r="A31" s="94" t="s">
        <v>45</v>
      </c>
      <c r="B31" s="92" t="s">
        <v>90</v>
      </c>
      <c r="C31" s="91" t="s">
        <v>40</v>
      </c>
      <c r="D31" s="91"/>
      <c r="E31" s="91"/>
      <c r="F31" s="115"/>
      <c r="G31" s="227"/>
      <c r="H31" s="109">
        <f>H32+H42+H45+H62+H63+H64+H65+H66+H70+H71+H72+H67+H68+H69</f>
        <v>12231000.732274003</v>
      </c>
      <c r="I31" s="109">
        <f>I32+I42+I45+I62+I63+I64+I65+I66+I70+I71+I72+I67</f>
        <v>193477.08302999998</v>
      </c>
      <c r="J31" s="109"/>
      <c r="K31" s="227"/>
      <c r="L31" s="227"/>
      <c r="M31" s="109">
        <f>M32+M42+M45+M62+M63+M64+M65+M66+M70+M71+M72+M67+M68+M69</f>
        <v>11118405.153640002</v>
      </c>
      <c r="N31" s="109">
        <f>N32+N42+N45+N62+N63+N64+N65+N66+N70+N71+N72+N67</f>
        <v>184369.47132999997</v>
      </c>
      <c r="O31" s="109"/>
      <c r="P31" s="227"/>
      <c r="Q31" s="227"/>
      <c r="R31" s="109">
        <f>R32+R42+R45+R62+R63+R64+R65+R66+R70+R71+R72+R67+R68+R69</f>
        <v>6833891.5680100005</v>
      </c>
      <c r="S31" s="109">
        <f>S32+S42+S45+S62+S63+S64+S65+S66+S70+S71+S72+S67</f>
        <v>108459.077</v>
      </c>
      <c r="T31" s="109"/>
      <c r="U31" s="107" t="s">
        <v>268</v>
      </c>
      <c r="V31" s="107"/>
      <c r="W31" s="57"/>
      <c r="X31" s="168"/>
      <c r="Y31" s="154"/>
      <c r="Z31" s="154"/>
      <c r="AA31" s="154"/>
      <c r="AB31" s="155"/>
      <c r="AC31" s="154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</row>
    <row r="32" spans="1:78" s="58" customFormat="1" ht="53.25" customHeight="1">
      <c r="A32" s="18" t="s">
        <v>34</v>
      </c>
      <c r="B32" s="86" t="s">
        <v>91</v>
      </c>
      <c r="C32" s="61"/>
      <c r="D32" s="61"/>
      <c r="E32" s="61"/>
      <c r="F32" s="14"/>
      <c r="G32" s="116"/>
      <c r="H32" s="116">
        <f>H41+H37+H36+H35+H34+H33+H38+H39+H40</f>
        <v>962525.1025800001</v>
      </c>
      <c r="I32" s="118"/>
      <c r="J32" s="118"/>
      <c r="K32" s="116"/>
      <c r="L32" s="116"/>
      <c r="M32" s="112">
        <f>M41+M37+M36+M35+M34+M33+M38+M39+M40</f>
        <v>933743.26956</v>
      </c>
      <c r="N32" s="118"/>
      <c r="O32" s="118"/>
      <c r="P32" s="116"/>
      <c r="Q32" s="116"/>
      <c r="R32" s="112">
        <f>R41+R37+R36+R35+R34+R33+R38+R39+R40</f>
        <v>642112.72721</v>
      </c>
      <c r="S32" s="118"/>
      <c r="T32" s="118"/>
      <c r="U32" s="89" t="s">
        <v>258</v>
      </c>
      <c r="V32" s="129" t="s">
        <v>233</v>
      </c>
      <c r="W32" s="57"/>
      <c r="X32" s="168"/>
      <c r="Y32" s="154"/>
      <c r="Z32" s="154"/>
      <c r="AA32" s="154"/>
      <c r="AB32" s="155"/>
      <c r="AC32" s="154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</row>
    <row r="33" spans="1:78" s="58" customFormat="1" ht="50.25" customHeight="1">
      <c r="A33" s="19" t="s">
        <v>94</v>
      </c>
      <c r="B33" s="75" t="s">
        <v>57</v>
      </c>
      <c r="C33" s="61" t="s">
        <v>40</v>
      </c>
      <c r="D33" s="61"/>
      <c r="E33" s="61"/>
      <c r="F33" s="14">
        <f>G33+H33</f>
        <v>14771.90573</v>
      </c>
      <c r="G33" s="116"/>
      <c r="H33" s="116">
        <v>14771.90573</v>
      </c>
      <c r="I33" s="118"/>
      <c r="J33" s="118"/>
      <c r="K33" s="116"/>
      <c r="L33" s="116"/>
      <c r="M33" s="112">
        <v>8882.48158</v>
      </c>
      <c r="N33" s="118"/>
      <c r="O33" s="118"/>
      <c r="P33" s="116"/>
      <c r="Q33" s="116"/>
      <c r="R33" s="112">
        <v>19681.01274</v>
      </c>
      <c r="S33" s="118"/>
      <c r="T33" s="118"/>
      <c r="U33" s="89" t="s">
        <v>257</v>
      </c>
      <c r="V33" s="129" t="s">
        <v>214</v>
      </c>
      <c r="W33" s="57"/>
      <c r="X33" s="168"/>
      <c r="Y33" s="154"/>
      <c r="Z33" s="154"/>
      <c r="AA33" s="154"/>
      <c r="AB33" s="157"/>
      <c r="AC33" s="154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</row>
    <row r="34" spans="1:78" s="4" customFormat="1" ht="64.5" customHeight="1">
      <c r="A34" s="19" t="s">
        <v>95</v>
      </c>
      <c r="B34" s="75" t="s">
        <v>77</v>
      </c>
      <c r="C34" s="65" t="s">
        <v>40</v>
      </c>
      <c r="D34" s="18"/>
      <c r="E34" s="18"/>
      <c r="F34" s="15"/>
      <c r="G34" s="111"/>
      <c r="H34" s="112">
        <v>179409.50667</v>
      </c>
      <c r="I34" s="111"/>
      <c r="J34" s="111"/>
      <c r="K34" s="111"/>
      <c r="L34" s="111"/>
      <c r="M34" s="112">
        <v>166671.0374</v>
      </c>
      <c r="N34" s="112"/>
      <c r="O34" s="112"/>
      <c r="P34" s="112"/>
      <c r="Q34" s="112"/>
      <c r="R34" s="112">
        <v>166671.0374</v>
      </c>
      <c r="S34" s="111"/>
      <c r="T34" s="111"/>
      <c r="U34" s="106" t="s">
        <v>270</v>
      </c>
      <c r="V34" s="112" t="s">
        <v>215</v>
      </c>
      <c r="W34" s="53"/>
      <c r="X34" s="168"/>
      <c r="Y34" s="154"/>
      <c r="Z34" s="154"/>
      <c r="AA34" s="154"/>
      <c r="AB34" s="155"/>
      <c r="AC34" s="154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</row>
    <row r="35" spans="1:78" s="58" customFormat="1" ht="42.75" customHeight="1">
      <c r="A35" s="61" t="s">
        <v>96</v>
      </c>
      <c r="B35" s="76" t="s">
        <v>81</v>
      </c>
      <c r="C35" s="61" t="s">
        <v>40</v>
      </c>
      <c r="D35" s="61"/>
      <c r="E35" s="61"/>
      <c r="F35" s="13"/>
      <c r="G35" s="112"/>
      <c r="H35" s="112">
        <v>269379.95771</v>
      </c>
      <c r="I35" s="112"/>
      <c r="J35" s="112"/>
      <c r="K35" s="112"/>
      <c r="L35" s="112"/>
      <c r="M35" s="112">
        <v>269379.95771</v>
      </c>
      <c r="N35" s="112"/>
      <c r="O35" s="112"/>
      <c r="P35" s="112"/>
      <c r="Q35" s="112"/>
      <c r="R35" s="112">
        <v>311454.61364</v>
      </c>
      <c r="S35" s="112"/>
      <c r="T35" s="112"/>
      <c r="U35" s="106" t="s">
        <v>265</v>
      </c>
      <c r="V35" s="112" t="s">
        <v>214</v>
      </c>
      <c r="W35" s="57"/>
      <c r="X35" s="168"/>
      <c r="Y35" s="154"/>
      <c r="Z35" s="154"/>
      <c r="AA35" s="154"/>
      <c r="AB35" s="155"/>
      <c r="AC35" s="154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</row>
    <row r="36" spans="1:78" s="58" customFormat="1" ht="88.5" customHeight="1">
      <c r="A36" s="61" t="s">
        <v>97</v>
      </c>
      <c r="B36" s="76" t="s">
        <v>64</v>
      </c>
      <c r="C36" s="61" t="s">
        <v>40</v>
      </c>
      <c r="D36" s="61"/>
      <c r="E36" s="61"/>
      <c r="F36" s="13"/>
      <c r="G36" s="112"/>
      <c r="H36" s="112">
        <v>26752.09794</v>
      </c>
      <c r="I36" s="112"/>
      <c r="J36" s="112"/>
      <c r="K36" s="112"/>
      <c r="L36" s="112"/>
      <c r="M36" s="112">
        <v>26752.07964</v>
      </c>
      <c r="N36" s="112"/>
      <c r="O36" s="112"/>
      <c r="P36" s="112"/>
      <c r="Q36" s="112"/>
      <c r="R36" s="112">
        <v>26752.07964</v>
      </c>
      <c r="S36" s="112"/>
      <c r="T36" s="112"/>
      <c r="U36" s="106" t="s">
        <v>259</v>
      </c>
      <c r="V36" s="112" t="s">
        <v>214</v>
      </c>
      <c r="W36" s="57"/>
      <c r="X36" s="168"/>
      <c r="Y36" s="154"/>
      <c r="Z36" s="154"/>
      <c r="AA36" s="154"/>
      <c r="AB36" s="155"/>
      <c r="AC36" s="154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</row>
    <row r="37" spans="1:78" s="58" customFormat="1" ht="72" customHeight="1">
      <c r="A37" s="61" t="s">
        <v>98</v>
      </c>
      <c r="B37" s="76" t="s">
        <v>92</v>
      </c>
      <c r="C37" s="61" t="s">
        <v>40</v>
      </c>
      <c r="D37" s="61"/>
      <c r="E37" s="61"/>
      <c r="F37" s="13"/>
      <c r="G37" s="112"/>
      <c r="H37" s="112">
        <v>655.95437</v>
      </c>
      <c r="I37" s="112"/>
      <c r="J37" s="112"/>
      <c r="K37" s="112"/>
      <c r="L37" s="112"/>
      <c r="M37" s="112">
        <v>655.95437</v>
      </c>
      <c r="N37" s="112"/>
      <c r="O37" s="112"/>
      <c r="P37" s="112"/>
      <c r="Q37" s="112"/>
      <c r="R37" s="112"/>
      <c r="S37" s="112"/>
      <c r="T37" s="112"/>
      <c r="U37" s="106" t="s">
        <v>271</v>
      </c>
      <c r="V37" s="112" t="s">
        <v>214</v>
      </c>
      <c r="W37" s="57"/>
      <c r="X37" s="168"/>
      <c r="Y37" s="154"/>
      <c r="Z37" s="154"/>
      <c r="AA37" s="154"/>
      <c r="AB37" s="155"/>
      <c r="AC37" s="154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</row>
    <row r="38" spans="1:78" s="58" customFormat="1" ht="69.75" customHeight="1">
      <c r="A38" s="114" t="s">
        <v>99</v>
      </c>
      <c r="B38" s="76" t="s">
        <v>172</v>
      </c>
      <c r="C38" s="114" t="s">
        <v>40</v>
      </c>
      <c r="D38" s="114"/>
      <c r="E38" s="114"/>
      <c r="F38" s="13"/>
      <c r="G38" s="112"/>
      <c r="H38" s="112">
        <v>27975.679</v>
      </c>
      <c r="I38" s="112"/>
      <c r="J38" s="112"/>
      <c r="K38" s="112"/>
      <c r="L38" s="112"/>
      <c r="M38" s="112">
        <v>27975.68</v>
      </c>
      <c r="N38" s="112"/>
      <c r="O38" s="112"/>
      <c r="P38" s="112"/>
      <c r="Q38" s="112"/>
      <c r="R38" s="112">
        <v>27975.68</v>
      </c>
      <c r="S38" s="112"/>
      <c r="T38" s="112"/>
      <c r="U38" s="106" t="s">
        <v>272</v>
      </c>
      <c r="V38" s="112" t="s">
        <v>214</v>
      </c>
      <c r="W38" s="57"/>
      <c r="X38" s="168"/>
      <c r="Y38" s="154"/>
      <c r="Z38" s="154"/>
      <c r="AA38" s="154"/>
      <c r="AB38" s="155"/>
      <c r="AC38" s="154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</row>
    <row r="39" spans="1:78" s="58" customFormat="1" ht="121.5" customHeight="1">
      <c r="A39" s="114" t="s">
        <v>100</v>
      </c>
      <c r="B39" s="76" t="s">
        <v>173</v>
      </c>
      <c r="C39" s="114" t="s">
        <v>40</v>
      </c>
      <c r="D39" s="114"/>
      <c r="E39" s="114"/>
      <c r="F39" s="13"/>
      <c r="G39" s="112"/>
      <c r="H39" s="112">
        <v>347234.09925</v>
      </c>
      <c r="I39" s="112"/>
      <c r="J39" s="112"/>
      <c r="K39" s="112"/>
      <c r="L39" s="112"/>
      <c r="M39" s="112">
        <v>346255.51983</v>
      </c>
      <c r="N39" s="112"/>
      <c r="O39" s="112"/>
      <c r="P39" s="112"/>
      <c r="Q39" s="112"/>
      <c r="R39" s="112"/>
      <c r="S39" s="112"/>
      <c r="T39" s="112"/>
      <c r="U39" s="106" t="s">
        <v>274</v>
      </c>
      <c r="V39" s="112" t="s">
        <v>214</v>
      </c>
      <c r="W39" s="57"/>
      <c r="X39" s="168"/>
      <c r="Y39" s="154"/>
      <c r="Z39" s="154"/>
      <c r="AA39" s="154"/>
      <c r="AB39" s="155"/>
      <c r="AC39" s="154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</row>
    <row r="40" spans="1:78" s="58" customFormat="1" ht="84" customHeight="1">
      <c r="A40" s="114" t="s">
        <v>170</v>
      </c>
      <c r="B40" s="76" t="s">
        <v>174</v>
      </c>
      <c r="C40" s="114" t="s">
        <v>40</v>
      </c>
      <c r="D40" s="114"/>
      <c r="E40" s="114"/>
      <c r="F40" s="13"/>
      <c r="G40" s="112"/>
      <c r="H40" s="112">
        <v>71486.38828</v>
      </c>
      <c r="I40" s="112"/>
      <c r="J40" s="112"/>
      <c r="K40" s="112"/>
      <c r="L40" s="112"/>
      <c r="M40" s="112">
        <v>71486.38828</v>
      </c>
      <c r="N40" s="112"/>
      <c r="O40" s="112"/>
      <c r="P40" s="112"/>
      <c r="Q40" s="112"/>
      <c r="R40" s="112">
        <v>71486.38828</v>
      </c>
      <c r="S40" s="112"/>
      <c r="T40" s="112"/>
      <c r="U40" s="106" t="s">
        <v>273</v>
      </c>
      <c r="V40" s="112" t="s">
        <v>214</v>
      </c>
      <c r="W40" s="57"/>
      <c r="X40" s="168"/>
      <c r="Y40" s="154"/>
      <c r="Z40" s="154"/>
      <c r="AA40" s="154"/>
      <c r="AB40" s="155"/>
      <c r="AC40" s="154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</row>
    <row r="41" spans="1:78" s="58" customFormat="1" ht="40.5" customHeight="1">
      <c r="A41" s="61" t="s">
        <v>171</v>
      </c>
      <c r="B41" s="76" t="s">
        <v>93</v>
      </c>
      <c r="C41" s="61" t="s">
        <v>40</v>
      </c>
      <c r="D41" s="61"/>
      <c r="E41" s="61"/>
      <c r="F41" s="13"/>
      <c r="G41" s="112"/>
      <c r="H41" s="112">
        <v>24859.51363</v>
      </c>
      <c r="I41" s="112"/>
      <c r="J41" s="112"/>
      <c r="K41" s="112"/>
      <c r="L41" s="112"/>
      <c r="M41" s="112">
        <v>15684.17075</v>
      </c>
      <c r="N41" s="112"/>
      <c r="O41" s="112"/>
      <c r="P41" s="112"/>
      <c r="Q41" s="112"/>
      <c r="R41" s="112">
        <v>18091.91551</v>
      </c>
      <c r="S41" s="112"/>
      <c r="T41" s="112"/>
      <c r="U41" s="106" t="s">
        <v>308</v>
      </c>
      <c r="V41" s="112" t="s">
        <v>215</v>
      </c>
      <c r="W41" s="57"/>
      <c r="X41" s="168"/>
      <c r="Y41" s="154"/>
      <c r="Z41" s="154"/>
      <c r="AA41" s="154"/>
      <c r="AB41" s="155"/>
      <c r="AC41" s="154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</row>
    <row r="42" spans="1:78" s="58" customFormat="1" ht="60" customHeight="1">
      <c r="A42" s="18" t="s">
        <v>35</v>
      </c>
      <c r="B42" s="87" t="s">
        <v>101</v>
      </c>
      <c r="C42" s="61"/>
      <c r="D42" s="61"/>
      <c r="E42" s="61"/>
      <c r="F42" s="13"/>
      <c r="G42" s="112"/>
      <c r="H42" s="112">
        <f>H43+H44</f>
        <v>361051.54971</v>
      </c>
      <c r="I42" s="112"/>
      <c r="J42" s="112"/>
      <c r="K42" s="112"/>
      <c r="L42" s="112"/>
      <c r="M42" s="112">
        <f>M43+M44</f>
        <v>340847.86631</v>
      </c>
      <c r="N42" s="112"/>
      <c r="O42" s="112"/>
      <c r="P42" s="112"/>
      <c r="Q42" s="112"/>
      <c r="R42" s="112">
        <f>R43+R44</f>
        <v>339923.76777000003</v>
      </c>
      <c r="S42" s="112"/>
      <c r="T42" s="112"/>
      <c r="U42" s="265" t="s">
        <v>276</v>
      </c>
      <c r="V42" s="112" t="s">
        <v>234</v>
      </c>
      <c r="W42" s="57"/>
      <c r="X42" s="168"/>
      <c r="Y42" s="154"/>
      <c r="Z42" s="154"/>
      <c r="AA42" s="154"/>
      <c r="AB42" s="155"/>
      <c r="AC42" s="154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</row>
    <row r="43" spans="1:78" s="58" customFormat="1" ht="49.5" customHeight="1">
      <c r="A43" s="61" t="s">
        <v>66</v>
      </c>
      <c r="B43" s="76" t="s">
        <v>80</v>
      </c>
      <c r="C43" s="61" t="s">
        <v>40</v>
      </c>
      <c r="D43" s="61"/>
      <c r="E43" s="61"/>
      <c r="F43" s="13"/>
      <c r="G43" s="112"/>
      <c r="H43" s="112">
        <v>268343.78865</v>
      </c>
      <c r="I43" s="112"/>
      <c r="J43" s="112"/>
      <c r="K43" s="112"/>
      <c r="L43" s="112"/>
      <c r="M43" s="112">
        <v>258511.99014</v>
      </c>
      <c r="N43" s="112"/>
      <c r="O43" s="112"/>
      <c r="P43" s="112"/>
      <c r="Q43" s="112"/>
      <c r="R43" s="112">
        <v>259854.7894</v>
      </c>
      <c r="S43" s="112"/>
      <c r="T43" s="112"/>
      <c r="U43" s="106" t="s">
        <v>267</v>
      </c>
      <c r="V43" s="112" t="s">
        <v>214</v>
      </c>
      <c r="W43" s="57"/>
      <c r="X43" s="168"/>
      <c r="Y43" s="154"/>
      <c r="Z43" s="154"/>
      <c r="AA43" s="154"/>
      <c r="AB43" s="155"/>
      <c r="AC43" s="154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</row>
    <row r="44" spans="1:78" s="58" customFormat="1" ht="213.75" customHeight="1">
      <c r="A44" s="61" t="s">
        <v>102</v>
      </c>
      <c r="B44" s="76" t="s">
        <v>93</v>
      </c>
      <c r="C44" s="61" t="s">
        <v>40</v>
      </c>
      <c r="D44" s="61"/>
      <c r="E44" s="61"/>
      <c r="F44" s="13"/>
      <c r="G44" s="112"/>
      <c r="H44" s="112">
        <v>92707.76106</v>
      </c>
      <c r="I44" s="112"/>
      <c r="J44" s="112"/>
      <c r="K44" s="112"/>
      <c r="L44" s="112"/>
      <c r="M44" s="112">
        <v>82335.87617</v>
      </c>
      <c r="N44" s="112"/>
      <c r="O44" s="112"/>
      <c r="P44" s="112"/>
      <c r="Q44" s="112"/>
      <c r="R44" s="112">
        <v>80068.97837</v>
      </c>
      <c r="S44" s="112"/>
      <c r="T44" s="112"/>
      <c r="U44" s="106" t="s">
        <v>275</v>
      </c>
      <c r="V44" s="112" t="s">
        <v>215</v>
      </c>
      <c r="W44" s="57"/>
      <c r="X44" s="168"/>
      <c r="Y44" s="154"/>
      <c r="Z44" s="154"/>
      <c r="AA44" s="154"/>
      <c r="AB44" s="155"/>
      <c r="AC44" s="154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</row>
    <row r="45" spans="1:78" s="58" customFormat="1" ht="54" customHeight="1">
      <c r="A45" s="84" t="s">
        <v>36</v>
      </c>
      <c r="B45" s="88" t="s">
        <v>103</v>
      </c>
      <c r="C45" s="18"/>
      <c r="D45" s="18"/>
      <c r="E45" s="18"/>
      <c r="F45" s="15"/>
      <c r="G45" s="111"/>
      <c r="H45" s="111">
        <v>512207.27862399997</v>
      </c>
      <c r="I45" s="111">
        <v>35863.868599999994</v>
      </c>
      <c r="J45" s="111"/>
      <c r="K45" s="111"/>
      <c r="L45" s="111"/>
      <c r="M45" s="111">
        <v>485656.9387</v>
      </c>
      <c r="N45" s="111">
        <v>32912.548989999996</v>
      </c>
      <c r="O45" s="111"/>
      <c r="P45" s="111"/>
      <c r="Q45" s="111"/>
      <c r="R45" s="111">
        <v>352987.55945999996</v>
      </c>
      <c r="S45" s="111">
        <f>S46+S47+S48+S49+S50+S51+S52+S53+S54+S55+S56+S57+S58+S59</f>
        <v>20819.89666</v>
      </c>
      <c r="T45" s="111"/>
      <c r="U45" s="106" t="s">
        <v>277</v>
      </c>
      <c r="V45" s="112" t="s">
        <v>239</v>
      </c>
      <c r="W45" s="57"/>
      <c r="X45" s="168"/>
      <c r="Y45" s="154"/>
      <c r="Z45" s="154"/>
      <c r="AA45" s="154"/>
      <c r="AB45" s="155"/>
      <c r="AC45" s="154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</row>
    <row r="46" spans="1:78" s="58" customFormat="1" ht="84" customHeight="1">
      <c r="A46" s="61" t="s">
        <v>68</v>
      </c>
      <c r="B46" s="76" t="s">
        <v>104</v>
      </c>
      <c r="C46" s="61" t="s">
        <v>41</v>
      </c>
      <c r="D46" s="61"/>
      <c r="E46" s="61"/>
      <c r="F46" s="13"/>
      <c r="G46" s="112"/>
      <c r="H46" s="112">
        <v>3347.36571</v>
      </c>
      <c r="I46" s="112">
        <v>291.07528</v>
      </c>
      <c r="J46" s="112"/>
      <c r="K46" s="112"/>
      <c r="L46" s="112"/>
      <c r="M46" s="112">
        <v>3347.36571</v>
      </c>
      <c r="N46" s="112">
        <v>291.07528</v>
      </c>
      <c r="O46" s="112"/>
      <c r="P46" s="112"/>
      <c r="Q46" s="112"/>
      <c r="R46" s="112">
        <v>1730.34343</v>
      </c>
      <c r="S46" s="112">
        <v>150.46465</v>
      </c>
      <c r="T46" s="112"/>
      <c r="U46" s="106" t="s">
        <v>278</v>
      </c>
      <c r="V46" s="112" t="s">
        <v>215</v>
      </c>
      <c r="W46" s="57"/>
      <c r="X46" s="168"/>
      <c r="Y46" s="154"/>
      <c r="Z46" s="154"/>
      <c r="AA46" s="154"/>
      <c r="AB46" s="155"/>
      <c r="AC46" s="154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</row>
    <row r="47" spans="1:78" s="58" customFormat="1" ht="81.75" customHeight="1">
      <c r="A47" s="61" t="s">
        <v>69</v>
      </c>
      <c r="B47" s="77" t="s">
        <v>105</v>
      </c>
      <c r="C47" s="61" t="s">
        <v>41</v>
      </c>
      <c r="D47" s="61"/>
      <c r="E47" s="61"/>
      <c r="F47" s="13"/>
      <c r="G47" s="112"/>
      <c r="H47" s="122">
        <v>2919.2142799999997</v>
      </c>
      <c r="I47" s="122">
        <v>253.84473</v>
      </c>
      <c r="J47" s="112"/>
      <c r="K47" s="112"/>
      <c r="L47" s="112"/>
      <c r="M47" s="112">
        <v>2919.21428</v>
      </c>
      <c r="N47" s="112">
        <v>253.84473</v>
      </c>
      <c r="O47" s="112"/>
      <c r="P47" s="112"/>
      <c r="Q47" s="112"/>
      <c r="R47" s="112">
        <v>1984.12712</v>
      </c>
      <c r="S47" s="112">
        <v>172.5328</v>
      </c>
      <c r="T47" s="112"/>
      <c r="U47" s="106" t="s">
        <v>278</v>
      </c>
      <c r="V47" s="112" t="s">
        <v>216</v>
      </c>
      <c r="W47" s="57"/>
      <c r="X47" s="168"/>
      <c r="Y47" s="154"/>
      <c r="Z47" s="176"/>
      <c r="AA47" s="154"/>
      <c r="AB47" s="155"/>
      <c r="AC47" s="154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</row>
    <row r="48" spans="1:78" s="58" customFormat="1" ht="67.5" customHeight="1">
      <c r="A48" s="61" t="s">
        <v>111</v>
      </c>
      <c r="B48" s="77" t="s">
        <v>70</v>
      </c>
      <c r="C48" s="61" t="s">
        <v>41</v>
      </c>
      <c r="D48" s="61"/>
      <c r="E48" s="61"/>
      <c r="F48" s="13"/>
      <c r="G48" s="112"/>
      <c r="H48" s="132">
        <v>191251.29847</v>
      </c>
      <c r="I48" s="132">
        <v>1931.8313</v>
      </c>
      <c r="J48" s="112"/>
      <c r="K48" s="112"/>
      <c r="L48" s="112"/>
      <c r="M48" s="112">
        <v>191251.29846999998</v>
      </c>
      <c r="N48" s="112">
        <v>1931.8313</v>
      </c>
      <c r="O48" s="112"/>
      <c r="P48" s="112"/>
      <c r="Q48" s="112"/>
      <c r="R48" s="112">
        <v>191251.29846999998</v>
      </c>
      <c r="S48" s="112">
        <v>1931.8313</v>
      </c>
      <c r="T48" s="112"/>
      <c r="U48" s="266" t="s">
        <v>279</v>
      </c>
      <c r="V48" s="112" t="s">
        <v>214</v>
      </c>
      <c r="W48" s="57"/>
      <c r="X48" s="168"/>
      <c r="Y48" s="154"/>
      <c r="Z48" s="154"/>
      <c r="AA48" s="154"/>
      <c r="AB48" s="155"/>
      <c r="AC48" s="154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</row>
    <row r="49" spans="1:78" s="58" customFormat="1" ht="105.75" customHeight="1">
      <c r="A49" s="62" t="s">
        <v>112</v>
      </c>
      <c r="B49" s="77" t="s">
        <v>65</v>
      </c>
      <c r="C49" s="62" t="s">
        <v>41</v>
      </c>
      <c r="D49" s="62"/>
      <c r="E49" s="62"/>
      <c r="F49" s="13"/>
      <c r="G49" s="123"/>
      <c r="H49" s="123">
        <v>58659.69953000004</v>
      </c>
      <c r="I49" s="123">
        <v>5801.50875</v>
      </c>
      <c r="J49" s="112"/>
      <c r="K49" s="112"/>
      <c r="L49" s="112"/>
      <c r="M49" s="112">
        <v>45288.93556</v>
      </c>
      <c r="N49" s="112">
        <v>4479.1255</v>
      </c>
      <c r="O49" s="112"/>
      <c r="P49" s="112"/>
      <c r="Q49" s="112"/>
      <c r="R49" s="112">
        <v>24041.62815</v>
      </c>
      <c r="S49" s="112">
        <v>2377.74345</v>
      </c>
      <c r="T49" s="112"/>
      <c r="U49" s="266" t="s">
        <v>300</v>
      </c>
      <c r="V49" s="112" t="s">
        <v>216</v>
      </c>
      <c r="W49" s="57"/>
      <c r="X49" s="168"/>
      <c r="Y49" s="154"/>
      <c r="Z49" s="154"/>
      <c r="AA49" s="154"/>
      <c r="AB49" s="155"/>
      <c r="AC49" s="154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</row>
    <row r="50" spans="1:78" s="58" customFormat="1" ht="67.5" customHeight="1">
      <c r="A50" s="62" t="s">
        <v>113</v>
      </c>
      <c r="B50" s="77" t="s">
        <v>106</v>
      </c>
      <c r="C50" s="62" t="s">
        <v>41</v>
      </c>
      <c r="D50" s="62"/>
      <c r="E50" s="62"/>
      <c r="F50" s="13"/>
      <c r="G50" s="123"/>
      <c r="H50" s="123">
        <v>122860.41714</v>
      </c>
      <c r="I50" s="123">
        <v>10683.51454</v>
      </c>
      <c r="J50" s="112"/>
      <c r="K50" s="112"/>
      <c r="L50" s="112"/>
      <c r="M50" s="112">
        <v>122860.41714</v>
      </c>
      <c r="N50" s="112">
        <v>10683.51454</v>
      </c>
      <c r="O50" s="112"/>
      <c r="P50" s="112"/>
      <c r="Q50" s="112"/>
      <c r="R50" s="112">
        <v>39306.91882</v>
      </c>
      <c r="S50" s="112">
        <v>3417.99294</v>
      </c>
      <c r="T50" s="112"/>
      <c r="U50" s="266" t="s">
        <v>303</v>
      </c>
      <c r="V50" s="112" t="s">
        <v>238</v>
      </c>
      <c r="W50" s="57"/>
      <c r="X50" s="168"/>
      <c r="Y50" s="154"/>
      <c r="Z50" s="154"/>
      <c r="AA50" s="154"/>
      <c r="AB50" s="155"/>
      <c r="AC50" s="154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</row>
    <row r="51" spans="1:78" s="58" customFormat="1" ht="67.5" customHeight="1">
      <c r="A51" s="63" t="s">
        <v>114</v>
      </c>
      <c r="B51" s="77" t="s">
        <v>107</v>
      </c>
      <c r="C51" s="63" t="s">
        <v>41</v>
      </c>
      <c r="D51" s="63"/>
      <c r="E51" s="63"/>
      <c r="F51" s="13"/>
      <c r="G51" s="123"/>
      <c r="H51" s="123">
        <v>7984.75424</v>
      </c>
      <c r="I51" s="123">
        <v>509.66516999999385</v>
      </c>
      <c r="J51" s="112"/>
      <c r="K51" s="112"/>
      <c r="L51" s="112"/>
      <c r="M51" s="112">
        <v>7984.75424</v>
      </c>
      <c r="N51" s="112">
        <v>509.66517</v>
      </c>
      <c r="O51" s="112"/>
      <c r="P51" s="112"/>
      <c r="Q51" s="112"/>
      <c r="R51" s="112">
        <v>7984.75424</v>
      </c>
      <c r="S51" s="112">
        <v>509.66517</v>
      </c>
      <c r="T51" s="112"/>
      <c r="U51" s="266" t="s">
        <v>280</v>
      </c>
      <c r="V51" s="112" t="s">
        <v>214</v>
      </c>
      <c r="W51" s="57"/>
      <c r="X51" s="168"/>
      <c r="Y51" s="154"/>
      <c r="Z51" s="154"/>
      <c r="AA51" s="154"/>
      <c r="AB51" s="155"/>
      <c r="AC51" s="154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  <c r="BW51" s="155"/>
      <c r="BX51" s="155"/>
      <c r="BY51" s="155"/>
      <c r="BZ51" s="155"/>
    </row>
    <row r="52" spans="1:78" s="4" customFormat="1" ht="75" customHeight="1" hidden="1">
      <c r="A52" s="65" t="s">
        <v>115</v>
      </c>
      <c r="B52" s="74" t="s">
        <v>108</v>
      </c>
      <c r="C52" s="65" t="s">
        <v>41</v>
      </c>
      <c r="D52" s="18"/>
      <c r="E52" s="18"/>
      <c r="F52" s="15"/>
      <c r="G52" s="124"/>
      <c r="H52" s="125">
        <v>8546.7</v>
      </c>
      <c r="I52" s="125">
        <v>643.3</v>
      </c>
      <c r="J52" s="120"/>
      <c r="K52" s="120"/>
      <c r="L52" s="120"/>
      <c r="M52" s="112"/>
      <c r="N52" s="119"/>
      <c r="O52" s="119"/>
      <c r="P52" s="119"/>
      <c r="Q52" s="119"/>
      <c r="R52" s="112"/>
      <c r="S52" s="120"/>
      <c r="T52" s="120"/>
      <c r="U52" s="267"/>
      <c r="V52" s="119"/>
      <c r="W52" s="53"/>
      <c r="X52" s="168"/>
      <c r="Y52" s="154"/>
      <c r="Z52" s="154"/>
      <c r="AA52" s="154"/>
      <c r="AB52" s="155"/>
      <c r="AC52" s="154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5"/>
      <c r="BM52" s="155"/>
      <c r="BN52" s="155"/>
      <c r="BO52" s="155"/>
      <c r="BP52" s="155"/>
      <c r="BQ52" s="155"/>
      <c r="BR52" s="155"/>
      <c r="BS52" s="155"/>
      <c r="BT52" s="155"/>
      <c r="BU52" s="155"/>
      <c r="BV52" s="155"/>
      <c r="BW52" s="155"/>
      <c r="BX52" s="155"/>
      <c r="BY52" s="155"/>
      <c r="BZ52" s="155"/>
    </row>
    <row r="53" spans="1:78" s="4" customFormat="1" ht="72.75" customHeight="1">
      <c r="A53" s="61" t="s">
        <v>115</v>
      </c>
      <c r="B53" s="75" t="s">
        <v>109</v>
      </c>
      <c r="C53" s="61" t="s">
        <v>41</v>
      </c>
      <c r="D53" s="61"/>
      <c r="E53" s="61"/>
      <c r="F53" s="13"/>
      <c r="G53" s="123"/>
      <c r="H53" s="125">
        <v>8034.3949</v>
      </c>
      <c r="I53" s="123">
        <v>993.0151099999999</v>
      </c>
      <c r="J53" s="119"/>
      <c r="K53" s="112"/>
      <c r="L53" s="112"/>
      <c r="M53" s="112">
        <v>8034.39489</v>
      </c>
      <c r="N53" s="112">
        <v>993.01511</v>
      </c>
      <c r="O53" s="112"/>
      <c r="P53" s="112"/>
      <c r="Q53" s="112"/>
      <c r="R53" s="112">
        <v>8034.39489</v>
      </c>
      <c r="S53" s="112">
        <v>993.01511</v>
      </c>
      <c r="T53" s="112"/>
      <c r="U53" s="266" t="s">
        <v>281</v>
      </c>
      <c r="V53" s="112" t="s">
        <v>214</v>
      </c>
      <c r="W53" s="53"/>
      <c r="X53" s="168"/>
      <c r="Y53" s="154"/>
      <c r="Z53" s="154"/>
      <c r="AA53" s="154"/>
      <c r="AB53" s="155"/>
      <c r="AC53" s="154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BW53" s="155"/>
      <c r="BX53" s="155"/>
      <c r="BY53" s="155"/>
      <c r="BZ53" s="155"/>
    </row>
    <row r="54" spans="1:78" s="4" customFormat="1" ht="77.25" customHeight="1" hidden="1">
      <c r="A54" s="65" t="s">
        <v>117</v>
      </c>
      <c r="B54" s="75" t="s">
        <v>60</v>
      </c>
      <c r="C54" s="65" t="s">
        <v>41</v>
      </c>
      <c r="D54" s="65"/>
      <c r="E54" s="65"/>
      <c r="F54" s="13"/>
      <c r="G54" s="123"/>
      <c r="H54" s="125"/>
      <c r="I54" s="126"/>
      <c r="J54" s="119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70" t="s">
        <v>160</v>
      </c>
      <c r="V54" s="112"/>
      <c r="W54" s="53"/>
      <c r="X54" s="168"/>
      <c r="Y54" s="154"/>
      <c r="Z54" s="154"/>
      <c r="AA54" s="154"/>
      <c r="AB54" s="155"/>
      <c r="AC54" s="154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5"/>
      <c r="BR54" s="155"/>
      <c r="BS54" s="155"/>
      <c r="BT54" s="155"/>
      <c r="BU54" s="155"/>
      <c r="BV54" s="155"/>
      <c r="BW54" s="155"/>
      <c r="BX54" s="155"/>
      <c r="BY54" s="155"/>
      <c r="BZ54" s="155"/>
    </row>
    <row r="55" spans="1:78" s="4" customFormat="1" ht="98.25" customHeight="1">
      <c r="A55" s="19" t="s">
        <v>116</v>
      </c>
      <c r="B55" s="73" t="s">
        <v>110</v>
      </c>
      <c r="C55" s="61" t="s">
        <v>41</v>
      </c>
      <c r="D55" s="61" t="s">
        <v>15</v>
      </c>
      <c r="E55" s="61" t="s">
        <v>16</v>
      </c>
      <c r="F55" s="14">
        <f>G55+H55</f>
        <v>25824.47954</v>
      </c>
      <c r="G55" s="127"/>
      <c r="H55" s="127">
        <v>25824.47954</v>
      </c>
      <c r="I55" s="123">
        <v>1943.77804</v>
      </c>
      <c r="J55" s="118"/>
      <c r="K55" s="116"/>
      <c r="L55" s="116"/>
      <c r="M55" s="116">
        <v>25824.47954</v>
      </c>
      <c r="N55" s="112">
        <v>1943.77804</v>
      </c>
      <c r="O55" s="118"/>
      <c r="P55" s="116"/>
      <c r="Q55" s="116"/>
      <c r="R55" s="116">
        <v>25824.47954</v>
      </c>
      <c r="S55" s="112">
        <v>1943.77804</v>
      </c>
      <c r="T55" s="118"/>
      <c r="U55" s="268" t="s">
        <v>304</v>
      </c>
      <c r="V55" s="129" t="s">
        <v>214</v>
      </c>
      <c r="W55" s="53"/>
      <c r="X55" s="168"/>
      <c r="Y55" s="154"/>
      <c r="Z55" s="154"/>
      <c r="AA55" s="154"/>
      <c r="AB55" s="155"/>
      <c r="AC55" s="154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5"/>
      <c r="BN55" s="155"/>
      <c r="BO55" s="155"/>
      <c r="BP55" s="155"/>
      <c r="BQ55" s="155"/>
      <c r="BR55" s="155"/>
      <c r="BS55" s="155"/>
      <c r="BT55" s="155"/>
      <c r="BU55" s="155"/>
      <c r="BV55" s="155"/>
      <c r="BW55" s="155"/>
      <c r="BX55" s="155"/>
      <c r="BY55" s="155"/>
      <c r="BZ55" s="155"/>
    </row>
    <row r="56" spans="1:78" s="4" customFormat="1" ht="107.25" customHeight="1">
      <c r="A56" s="19" t="s">
        <v>117</v>
      </c>
      <c r="B56" s="73" t="s">
        <v>176</v>
      </c>
      <c r="C56" s="114" t="s">
        <v>41</v>
      </c>
      <c r="D56" s="114"/>
      <c r="E56" s="114"/>
      <c r="F56" s="14"/>
      <c r="G56" s="127"/>
      <c r="H56" s="127">
        <v>25316.46407</v>
      </c>
      <c r="I56" s="132">
        <v>2503.82612</v>
      </c>
      <c r="J56" s="118"/>
      <c r="K56" s="116"/>
      <c r="L56" s="116"/>
      <c r="M56" s="116">
        <v>25316.46407</v>
      </c>
      <c r="N56" s="112">
        <v>2503.82612</v>
      </c>
      <c r="O56" s="118"/>
      <c r="P56" s="116"/>
      <c r="Q56" s="116"/>
      <c r="R56" s="116">
        <v>0</v>
      </c>
      <c r="S56" s="175">
        <v>0</v>
      </c>
      <c r="T56" s="118"/>
      <c r="U56" s="268" t="s">
        <v>305</v>
      </c>
      <c r="V56" s="129" t="s">
        <v>237</v>
      </c>
      <c r="W56" s="53"/>
      <c r="X56" s="168"/>
      <c r="Y56" s="154"/>
      <c r="Z56" s="154"/>
      <c r="AA56" s="154"/>
      <c r="AB56" s="155"/>
      <c r="AC56" s="154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55"/>
      <c r="BN56" s="155"/>
      <c r="BO56" s="155"/>
      <c r="BP56" s="155"/>
      <c r="BQ56" s="155"/>
      <c r="BR56" s="155"/>
      <c r="BS56" s="155"/>
      <c r="BT56" s="155"/>
      <c r="BU56" s="155"/>
      <c r="BV56" s="155"/>
      <c r="BW56" s="155"/>
      <c r="BX56" s="155"/>
      <c r="BY56" s="155"/>
      <c r="BZ56" s="155"/>
    </row>
    <row r="57" spans="1:78" s="4" customFormat="1" ht="120.75" customHeight="1">
      <c r="A57" s="19" t="s">
        <v>118</v>
      </c>
      <c r="B57" s="73" t="s">
        <v>177</v>
      </c>
      <c r="C57" s="114" t="s">
        <v>41</v>
      </c>
      <c r="D57" s="114"/>
      <c r="E57" s="114"/>
      <c r="F57" s="14"/>
      <c r="G57" s="127"/>
      <c r="H57" s="127">
        <v>13179.576</v>
      </c>
      <c r="I57" s="123">
        <v>1628.93636</v>
      </c>
      <c r="J57" s="118"/>
      <c r="K57" s="116"/>
      <c r="L57" s="116"/>
      <c r="M57" s="116">
        <v>0</v>
      </c>
      <c r="N57" s="116">
        <v>0</v>
      </c>
      <c r="O57" s="118"/>
      <c r="P57" s="116"/>
      <c r="Q57" s="116"/>
      <c r="R57" s="116">
        <v>0</v>
      </c>
      <c r="S57" s="116">
        <v>0</v>
      </c>
      <c r="T57" s="118"/>
      <c r="U57" s="268" t="s">
        <v>306</v>
      </c>
      <c r="V57" s="129" t="s">
        <v>216</v>
      </c>
      <c r="W57" s="53"/>
      <c r="X57" s="168"/>
      <c r="Y57" s="154"/>
      <c r="Z57" s="154"/>
      <c r="AA57" s="154"/>
      <c r="AB57" s="155"/>
      <c r="AC57" s="154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55"/>
      <c r="BQ57" s="155"/>
      <c r="BR57" s="155"/>
      <c r="BS57" s="155"/>
      <c r="BT57" s="155"/>
      <c r="BU57" s="155"/>
      <c r="BV57" s="155"/>
      <c r="BW57" s="155"/>
      <c r="BX57" s="155"/>
      <c r="BY57" s="155"/>
      <c r="BZ57" s="155"/>
    </row>
    <row r="58" spans="1:78" s="4" customFormat="1" ht="108.75" customHeight="1">
      <c r="A58" s="19" t="s">
        <v>175</v>
      </c>
      <c r="B58" s="73" t="s">
        <v>178</v>
      </c>
      <c r="C58" s="114" t="s">
        <v>41</v>
      </c>
      <c r="D58" s="114"/>
      <c r="E58" s="114"/>
      <c r="F58" s="14"/>
      <c r="G58" s="116"/>
      <c r="H58" s="116">
        <v>52829.6148</v>
      </c>
      <c r="I58" s="112">
        <v>9322.8732</v>
      </c>
      <c r="J58" s="118"/>
      <c r="K58" s="116"/>
      <c r="L58" s="116"/>
      <c r="M58" s="116">
        <v>52829.6148</v>
      </c>
      <c r="N58" s="138">
        <v>9322.8732</v>
      </c>
      <c r="O58" s="118"/>
      <c r="P58" s="116"/>
      <c r="Q58" s="116"/>
      <c r="R58" s="116">
        <v>52829.6148</v>
      </c>
      <c r="S58" s="139">
        <v>9322.8732</v>
      </c>
      <c r="T58" s="118"/>
      <c r="U58" s="268" t="s">
        <v>282</v>
      </c>
      <c r="V58" s="129" t="s">
        <v>214</v>
      </c>
      <c r="W58" s="53"/>
      <c r="X58" s="168"/>
      <c r="Y58" s="154"/>
      <c r="Z58" s="154"/>
      <c r="AA58" s="154"/>
      <c r="AB58" s="155"/>
      <c r="AC58" s="154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</row>
    <row r="59" spans="1:78" s="4" customFormat="1" ht="72" customHeight="1" hidden="1">
      <c r="A59" s="19" t="s">
        <v>179</v>
      </c>
      <c r="B59" s="73" t="s">
        <v>180</v>
      </c>
      <c r="C59" s="114" t="s">
        <v>41</v>
      </c>
      <c r="D59" s="114"/>
      <c r="E59" s="114"/>
      <c r="F59" s="14"/>
      <c r="G59" s="116"/>
      <c r="H59" s="116"/>
      <c r="I59" s="112"/>
      <c r="J59" s="118"/>
      <c r="K59" s="116"/>
      <c r="L59" s="116"/>
      <c r="M59" s="116"/>
      <c r="N59" s="118"/>
      <c r="O59" s="118"/>
      <c r="P59" s="116"/>
      <c r="Q59" s="116"/>
      <c r="R59" s="116"/>
      <c r="S59" s="118"/>
      <c r="T59" s="118"/>
      <c r="U59" s="89"/>
      <c r="V59" s="101"/>
      <c r="W59" s="53"/>
      <c r="X59" s="53"/>
      <c r="Y59" s="154"/>
      <c r="Z59" s="154"/>
      <c r="AA59" s="154"/>
      <c r="AB59" s="155"/>
      <c r="AC59" s="154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55"/>
      <c r="BN59" s="155"/>
      <c r="BO59" s="155"/>
      <c r="BP59" s="155"/>
      <c r="BQ59" s="155"/>
      <c r="BR59" s="155"/>
      <c r="BS59" s="155"/>
      <c r="BT59" s="155"/>
      <c r="BU59" s="155"/>
      <c r="BV59" s="155"/>
      <c r="BW59" s="155"/>
      <c r="BX59" s="155"/>
      <c r="BY59" s="155"/>
      <c r="BZ59" s="155"/>
    </row>
    <row r="60" spans="1:78" s="4" customFormat="1" ht="72" customHeight="1">
      <c r="A60" s="19" t="s">
        <v>243</v>
      </c>
      <c r="B60" s="73" t="s">
        <v>60</v>
      </c>
      <c r="C60" s="223" t="s">
        <v>41</v>
      </c>
      <c r="D60" s="223"/>
      <c r="E60" s="223"/>
      <c r="F60" s="14"/>
      <c r="G60" s="116"/>
      <c r="H60" s="116">
        <v>0</v>
      </c>
      <c r="I60" s="112">
        <v>0</v>
      </c>
      <c r="J60" s="118"/>
      <c r="K60" s="116"/>
      <c r="L60" s="116"/>
      <c r="M60" s="116">
        <v>0</v>
      </c>
      <c r="N60" s="175">
        <v>0</v>
      </c>
      <c r="O60" s="118"/>
      <c r="P60" s="116"/>
      <c r="Q60" s="116"/>
      <c r="R60" s="116">
        <v>0</v>
      </c>
      <c r="S60" s="175">
        <v>0</v>
      </c>
      <c r="T60" s="118"/>
      <c r="U60" s="89" t="s">
        <v>283</v>
      </c>
      <c r="V60" s="129" t="s">
        <v>214</v>
      </c>
      <c r="W60" s="53"/>
      <c r="X60" s="53"/>
      <c r="Y60" s="154"/>
      <c r="Z60" s="154"/>
      <c r="AA60" s="154"/>
      <c r="AB60" s="155"/>
      <c r="AC60" s="154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</row>
    <row r="61" spans="1:78" s="4" customFormat="1" ht="86.25" customHeight="1">
      <c r="A61" s="19" t="s">
        <v>244</v>
      </c>
      <c r="B61" s="73" t="s">
        <v>245</v>
      </c>
      <c r="C61" s="223" t="s">
        <v>41</v>
      </c>
      <c r="D61" s="223"/>
      <c r="E61" s="223"/>
      <c r="F61" s="14"/>
      <c r="G61" s="116"/>
      <c r="H61" s="116">
        <v>0</v>
      </c>
      <c r="I61" s="112">
        <v>0</v>
      </c>
      <c r="J61" s="118"/>
      <c r="K61" s="116"/>
      <c r="L61" s="116"/>
      <c r="M61" s="116">
        <v>0</v>
      </c>
      <c r="N61" s="175">
        <v>0</v>
      </c>
      <c r="O61" s="118"/>
      <c r="P61" s="116"/>
      <c r="Q61" s="116"/>
      <c r="R61" s="116">
        <v>0</v>
      </c>
      <c r="S61" s="175">
        <v>0</v>
      </c>
      <c r="T61" s="118"/>
      <c r="U61" s="89" t="s">
        <v>284</v>
      </c>
      <c r="V61" s="129" t="s">
        <v>214</v>
      </c>
      <c r="W61" s="53"/>
      <c r="X61" s="53"/>
      <c r="Y61" s="154"/>
      <c r="Z61" s="154"/>
      <c r="AA61" s="154"/>
      <c r="AB61" s="155"/>
      <c r="AC61" s="154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  <c r="BO61" s="155"/>
      <c r="BP61" s="155"/>
      <c r="BQ61" s="155"/>
      <c r="BR61" s="155"/>
      <c r="BS61" s="155"/>
      <c r="BT61" s="155"/>
      <c r="BU61" s="155"/>
      <c r="BV61" s="155"/>
      <c r="BW61" s="155"/>
      <c r="BX61" s="155"/>
      <c r="BY61" s="155"/>
      <c r="BZ61" s="155"/>
    </row>
    <row r="62" spans="1:78" s="4" customFormat="1" ht="53.25" customHeight="1">
      <c r="A62" s="19" t="s">
        <v>38</v>
      </c>
      <c r="B62" s="78" t="s">
        <v>119</v>
      </c>
      <c r="C62" s="18" t="s">
        <v>40</v>
      </c>
      <c r="D62" s="65"/>
      <c r="E62" s="65"/>
      <c r="F62" s="14"/>
      <c r="G62" s="116"/>
      <c r="H62" s="111">
        <v>2948268.44952</v>
      </c>
      <c r="I62" s="118"/>
      <c r="J62" s="118"/>
      <c r="K62" s="111"/>
      <c r="L62" s="111"/>
      <c r="M62" s="111">
        <v>2918644.3635</v>
      </c>
      <c r="N62" s="118"/>
      <c r="O62" s="118"/>
      <c r="P62" s="111"/>
      <c r="Q62" s="111"/>
      <c r="R62" s="111">
        <v>2917107.24573</v>
      </c>
      <c r="S62" s="118"/>
      <c r="T62" s="118"/>
      <c r="U62" s="173" t="s">
        <v>296</v>
      </c>
      <c r="V62" s="129" t="s">
        <v>214</v>
      </c>
      <c r="W62" s="53"/>
      <c r="X62" s="53"/>
      <c r="Y62" s="154"/>
      <c r="Z62" s="154"/>
      <c r="AA62" s="154"/>
      <c r="AB62" s="155"/>
      <c r="AC62" s="154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  <c r="BO62" s="155"/>
      <c r="BP62" s="155"/>
      <c r="BQ62" s="155"/>
      <c r="BR62" s="155"/>
      <c r="BS62" s="155"/>
      <c r="BT62" s="155"/>
      <c r="BU62" s="155"/>
      <c r="BV62" s="155"/>
      <c r="BW62" s="155"/>
      <c r="BX62" s="155"/>
      <c r="BY62" s="155"/>
      <c r="BZ62" s="155"/>
    </row>
    <row r="63" spans="1:78" s="4" customFormat="1" ht="43.5" customHeight="1">
      <c r="A63" s="19" t="s">
        <v>49</v>
      </c>
      <c r="B63" s="78" t="s">
        <v>120</v>
      </c>
      <c r="C63" s="18" t="s">
        <v>40</v>
      </c>
      <c r="D63" s="65"/>
      <c r="E63" s="65"/>
      <c r="F63" s="14"/>
      <c r="G63" s="116"/>
      <c r="H63" s="111">
        <v>450390.55259</v>
      </c>
      <c r="I63" s="118"/>
      <c r="J63" s="118"/>
      <c r="K63" s="111"/>
      <c r="L63" s="111"/>
      <c r="M63" s="111">
        <v>439475.68252</v>
      </c>
      <c r="N63" s="118"/>
      <c r="O63" s="118"/>
      <c r="P63" s="111"/>
      <c r="Q63" s="111"/>
      <c r="R63" s="111">
        <v>371903.66815</v>
      </c>
      <c r="S63" s="118"/>
      <c r="T63" s="118"/>
      <c r="U63" s="89" t="s">
        <v>295</v>
      </c>
      <c r="V63" s="129" t="s">
        <v>214</v>
      </c>
      <c r="W63" s="53"/>
      <c r="X63" s="53"/>
      <c r="Y63" s="154"/>
      <c r="Z63" s="154"/>
      <c r="AA63" s="154"/>
      <c r="AB63" s="155"/>
      <c r="AC63" s="154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</row>
    <row r="64" spans="1:78" s="4" customFormat="1" ht="54.75" customHeight="1">
      <c r="A64" s="19" t="s">
        <v>50</v>
      </c>
      <c r="B64" s="78" t="s">
        <v>121</v>
      </c>
      <c r="C64" s="18" t="s">
        <v>40</v>
      </c>
      <c r="D64" s="65"/>
      <c r="E64" s="65"/>
      <c r="F64" s="14"/>
      <c r="G64" s="116"/>
      <c r="H64" s="111">
        <v>1890219.07965</v>
      </c>
      <c r="I64" s="118"/>
      <c r="J64" s="118"/>
      <c r="K64" s="111"/>
      <c r="L64" s="111"/>
      <c r="M64" s="111">
        <v>940409.55759</v>
      </c>
      <c r="N64" s="118"/>
      <c r="O64" s="118"/>
      <c r="P64" s="111"/>
      <c r="Q64" s="111"/>
      <c r="R64" s="111">
        <v>940252.6826</v>
      </c>
      <c r="S64" s="118"/>
      <c r="T64" s="118"/>
      <c r="U64" s="89" t="s">
        <v>294</v>
      </c>
      <c r="V64" s="129" t="s">
        <v>214</v>
      </c>
      <c r="W64" s="53"/>
      <c r="X64" s="53"/>
      <c r="Y64" s="154"/>
      <c r="Z64" s="154"/>
      <c r="AA64" s="154"/>
      <c r="AB64" s="155"/>
      <c r="AC64" s="154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</row>
    <row r="65" spans="1:78" s="4" customFormat="1" ht="62.25" customHeight="1">
      <c r="A65" s="19" t="s">
        <v>39</v>
      </c>
      <c r="B65" s="78" t="s">
        <v>122</v>
      </c>
      <c r="C65" s="18" t="s">
        <v>40</v>
      </c>
      <c r="D65" s="65"/>
      <c r="E65" s="65"/>
      <c r="F65" s="14"/>
      <c r="G65" s="116"/>
      <c r="H65" s="111">
        <v>1004921.53332</v>
      </c>
      <c r="I65" s="174">
        <v>157613.21443</v>
      </c>
      <c r="J65" s="118"/>
      <c r="K65" s="111"/>
      <c r="L65" s="111"/>
      <c r="M65" s="111">
        <v>960245.04339</v>
      </c>
      <c r="N65" s="111">
        <v>151456.92233999996</v>
      </c>
      <c r="O65" s="118"/>
      <c r="P65" s="111"/>
      <c r="Q65" s="111"/>
      <c r="R65" s="111">
        <v>960245.04339</v>
      </c>
      <c r="S65" s="111">
        <v>87639.18034</v>
      </c>
      <c r="T65" s="118"/>
      <c r="U65" s="89" t="s">
        <v>293</v>
      </c>
      <c r="V65" s="129" t="s">
        <v>214</v>
      </c>
      <c r="W65" s="53"/>
      <c r="X65" s="53"/>
      <c r="Y65" s="154"/>
      <c r="Z65" s="154"/>
      <c r="AA65" s="154"/>
      <c r="AB65" s="155">
        <v>151456.92233999996</v>
      </c>
      <c r="AC65" s="154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</row>
    <row r="66" spans="1:78" s="4" customFormat="1" ht="93" customHeight="1">
      <c r="A66" s="19" t="s">
        <v>43</v>
      </c>
      <c r="B66" s="78" t="s">
        <v>21</v>
      </c>
      <c r="C66" s="18" t="s">
        <v>40</v>
      </c>
      <c r="D66" s="65"/>
      <c r="E66" s="65"/>
      <c r="F66" s="14"/>
      <c r="G66" s="116"/>
      <c r="H66" s="111">
        <v>37699.74865</v>
      </c>
      <c r="I66" s="118"/>
      <c r="J66" s="118"/>
      <c r="K66" s="111"/>
      <c r="L66" s="111"/>
      <c r="M66" s="111">
        <v>35664.99444</v>
      </c>
      <c r="N66" s="118"/>
      <c r="O66" s="118"/>
      <c r="P66" s="111"/>
      <c r="Q66" s="111"/>
      <c r="R66" s="111">
        <v>35664.99444</v>
      </c>
      <c r="S66" s="118"/>
      <c r="T66" s="118"/>
      <c r="U66" s="89" t="s">
        <v>302</v>
      </c>
      <c r="V66" s="129" t="s">
        <v>214</v>
      </c>
      <c r="W66" s="53"/>
      <c r="X66" s="53"/>
      <c r="Y66" s="154"/>
      <c r="Z66" s="154"/>
      <c r="AA66" s="154"/>
      <c r="AB66" s="155"/>
      <c r="AC66" s="154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</row>
    <row r="67" spans="1:78" s="4" customFormat="1" ht="207.75" customHeight="1">
      <c r="A67" s="19" t="s">
        <v>181</v>
      </c>
      <c r="B67" s="78" t="s">
        <v>188</v>
      </c>
      <c r="C67" s="18" t="s">
        <v>40</v>
      </c>
      <c r="D67" s="114"/>
      <c r="E67" s="114"/>
      <c r="F67" s="14"/>
      <c r="G67" s="116"/>
      <c r="H67" s="116">
        <v>98606.137</v>
      </c>
      <c r="I67" s="118"/>
      <c r="J67" s="118"/>
      <c r="K67" s="116"/>
      <c r="L67" s="116"/>
      <c r="M67" s="116">
        <v>98606.137</v>
      </c>
      <c r="N67" s="118"/>
      <c r="O67" s="118"/>
      <c r="P67" s="116"/>
      <c r="Q67" s="116"/>
      <c r="R67" s="116">
        <v>98606.137</v>
      </c>
      <c r="S67" s="118"/>
      <c r="T67" s="118"/>
      <c r="U67" s="89" t="s">
        <v>297</v>
      </c>
      <c r="V67" s="129" t="s">
        <v>214</v>
      </c>
      <c r="W67" s="53"/>
      <c r="X67" s="53"/>
      <c r="Y67" s="154"/>
      <c r="Z67" s="154"/>
      <c r="AA67" s="154"/>
      <c r="AB67" s="155"/>
      <c r="AC67" s="154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</row>
    <row r="68" spans="1:78" s="4" customFormat="1" ht="84" customHeight="1">
      <c r="A68" s="19" t="s">
        <v>182</v>
      </c>
      <c r="B68" s="78" t="s">
        <v>201</v>
      </c>
      <c r="C68" s="18" t="s">
        <v>40</v>
      </c>
      <c r="D68" s="137"/>
      <c r="E68" s="137"/>
      <c r="F68" s="14"/>
      <c r="G68" s="116"/>
      <c r="H68" s="116">
        <v>294.4</v>
      </c>
      <c r="I68" s="118"/>
      <c r="J68" s="118"/>
      <c r="K68" s="116"/>
      <c r="L68" s="116"/>
      <c r="M68" s="116">
        <v>294.4</v>
      </c>
      <c r="N68" s="118"/>
      <c r="O68" s="118"/>
      <c r="P68" s="116"/>
      <c r="Q68" s="116"/>
      <c r="R68" s="116">
        <v>294.4</v>
      </c>
      <c r="S68" s="118"/>
      <c r="T68" s="118"/>
      <c r="U68" s="89" t="s">
        <v>298</v>
      </c>
      <c r="V68" s="129" t="s">
        <v>214</v>
      </c>
      <c r="W68" s="53"/>
      <c r="X68" s="53"/>
      <c r="Y68" s="154"/>
      <c r="Z68" s="154"/>
      <c r="AA68" s="154"/>
      <c r="AB68" s="155"/>
      <c r="AC68" s="154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  <c r="BC68" s="155"/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155"/>
      <c r="BY68" s="155"/>
      <c r="BZ68" s="155"/>
    </row>
    <row r="69" spans="1:78" s="4" customFormat="1" ht="108" customHeight="1">
      <c r="A69" s="19" t="s">
        <v>183</v>
      </c>
      <c r="B69" s="78" t="s">
        <v>202</v>
      </c>
      <c r="C69" s="18" t="s">
        <v>40</v>
      </c>
      <c r="D69" s="137"/>
      <c r="E69" s="137"/>
      <c r="F69" s="14"/>
      <c r="G69" s="116"/>
      <c r="H69" s="116">
        <v>583.56</v>
      </c>
      <c r="I69" s="118"/>
      <c r="J69" s="118"/>
      <c r="K69" s="116"/>
      <c r="L69" s="116"/>
      <c r="M69" s="116">
        <v>583.56</v>
      </c>
      <c r="N69" s="118"/>
      <c r="O69" s="118"/>
      <c r="P69" s="116"/>
      <c r="Q69" s="116"/>
      <c r="R69" s="116">
        <v>583.56</v>
      </c>
      <c r="S69" s="118"/>
      <c r="T69" s="118"/>
      <c r="U69" s="89" t="s">
        <v>299</v>
      </c>
      <c r="V69" s="129" t="s">
        <v>214</v>
      </c>
      <c r="W69" s="53"/>
      <c r="X69" s="53"/>
      <c r="Y69" s="154"/>
      <c r="Z69" s="154"/>
      <c r="AA69" s="154"/>
      <c r="AB69" s="155"/>
      <c r="AC69" s="154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</row>
    <row r="70" spans="1:78" s="4" customFormat="1" ht="102.75" customHeight="1">
      <c r="A70" s="19" t="s">
        <v>187</v>
      </c>
      <c r="B70" s="78" t="s">
        <v>184</v>
      </c>
      <c r="C70" s="18" t="s">
        <v>40</v>
      </c>
      <c r="D70" s="114"/>
      <c r="E70" s="114"/>
      <c r="F70" s="14"/>
      <c r="G70" s="116"/>
      <c r="H70" s="116">
        <v>2000000</v>
      </c>
      <c r="I70" s="118"/>
      <c r="J70" s="118"/>
      <c r="K70" s="116"/>
      <c r="L70" s="116"/>
      <c r="M70" s="116">
        <v>2000000</v>
      </c>
      <c r="N70" s="118"/>
      <c r="O70" s="118"/>
      <c r="P70" s="116"/>
      <c r="Q70" s="116"/>
      <c r="R70" s="116">
        <v>11323</v>
      </c>
      <c r="S70" s="118"/>
      <c r="T70" s="118"/>
      <c r="U70" s="89" t="s">
        <v>291</v>
      </c>
      <c r="V70" s="129" t="s">
        <v>214</v>
      </c>
      <c r="W70" s="53"/>
      <c r="X70" s="53"/>
      <c r="Y70" s="154"/>
      <c r="Z70" s="154"/>
      <c r="AA70" s="154"/>
      <c r="AB70" s="155"/>
      <c r="AC70" s="154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155"/>
      <c r="BF70" s="155"/>
      <c r="BG70" s="155"/>
      <c r="BH70" s="155"/>
      <c r="BI70" s="155"/>
      <c r="BJ70" s="155"/>
      <c r="BK70" s="155"/>
      <c r="BL70" s="155"/>
      <c r="BM70" s="155"/>
      <c r="BN70" s="155"/>
      <c r="BO70" s="155"/>
      <c r="BP70" s="155"/>
      <c r="BQ70" s="155"/>
      <c r="BR70" s="155"/>
      <c r="BS70" s="155"/>
      <c r="BT70" s="155"/>
      <c r="BU70" s="155"/>
      <c r="BV70" s="155"/>
      <c r="BW70" s="155"/>
      <c r="BX70" s="155"/>
      <c r="BY70" s="155"/>
      <c r="BZ70" s="155"/>
    </row>
    <row r="71" spans="1:78" s="4" customFormat="1" ht="109.5" customHeight="1">
      <c r="A71" s="19" t="s">
        <v>199</v>
      </c>
      <c r="B71" s="78" t="s">
        <v>185</v>
      </c>
      <c r="C71" s="18" t="s">
        <v>40</v>
      </c>
      <c r="D71" s="114"/>
      <c r="E71" s="114"/>
      <c r="F71" s="14"/>
      <c r="G71" s="116"/>
      <c r="H71" s="116">
        <v>701759.15663</v>
      </c>
      <c r="I71" s="118"/>
      <c r="J71" s="118"/>
      <c r="K71" s="116"/>
      <c r="L71" s="116"/>
      <c r="M71" s="116">
        <v>701759.15663</v>
      </c>
      <c r="N71" s="118"/>
      <c r="O71" s="118"/>
      <c r="P71" s="116"/>
      <c r="Q71" s="116"/>
      <c r="R71" s="116">
        <v>101715.573</v>
      </c>
      <c r="S71" s="118"/>
      <c r="T71" s="118"/>
      <c r="U71" s="89" t="s">
        <v>292</v>
      </c>
      <c r="V71" s="129" t="s">
        <v>214</v>
      </c>
      <c r="W71" s="53"/>
      <c r="X71" s="53"/>
      <c r="Y71" s="154"/>
      <c r="Z71" s="154"/>
      <c r="AA71" s="154"/>
      <c r="AB71" s="155"/>
      <c r="AC71" s="154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155"/>
      <c r="BH71" s="155"/>
      <c r="BI71" s="155"/>
      <c r="BJ71" s="155"/>
      <c r="BK71" s="155"/>
      <c r="BL71" s="155"/>
      <c r="BM71" s="155"/>
      <c r="BN71" s="155"/>
      <c r="BO71" s="155"/>
      <c r="BP71" s="155"/>
      <c r="BQ71" s="155"/>
      <c r="BR71" s="155"/>
      <c r="BS71" s="155"/>
      <c r="BT71" s="155"/>
      <c r="BU71" s="155"/>
      <c r="BV71" s="155"/>
      <c r="BW71" s="155"/>
      <c r="BX71" s="155"/>
      <c r="BY71" s="155"/>
      <c r="BZ71" s="155"/>
    </row>
    <row r="72" spans="1:78" s="4" customFormat="1" ht="87" customHeight="1">
      <c r="A72" s="19" t="s">
        <v>200</v>
      </c>
      <c r="B72" s="78" t="s">
        <v>186</v>
      </c>
      <c r="C72" s="18" t="s">
        <v>40</v>
      </c>
      <c r="D72" s="114"/>
      <c r="E72" s="114"/>
      <c r="F72" s="14"/>
      <c r="G72" s="116"/>
      <c r="H72" s="116">
        <v>1262474.184</v>
      </c>
      <c r="I72" s="118"/>
      <c r="J72" s="118"/>
      <c r="K72" s="116"/>
      <c r="L72" s="116"/>
      <c r="M72" s="116">
        <v>1262474.184</v>
      </c>
      <c r="N72" s="118"/>
      <c r="O72" s="118"/>
      <c r="P72" s="116"/>
      <c r="Q72" s="116"/>
      <c r="R72" s="116">
        <v>61171.20926</v>
      </c>
      <c r="S72" s="118"/>
      <c r="T72" s="118"/>
      <c r="U72" s="89" t="s">
        <v>292</v>
      </c>
      <c r="V72" s="129" t="s">
        <v>214</v>
      </c>
      <c r="W72" s="53"/>
      <c r="X72" s="53"/>
      <c r="Y72" s="154"/>
      <c r="Z72" s="154"/>
      <c r="AA72" s="154"/>
      <c r="AB72" s="155"/>
      <c r="AC72" s="154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155"/>
      <c r="BH72" s="155"/>
      <c r="BI72" s="155"/>
      <c r="BJ72" s="155"/>
      <c r="BK72" s="155"/>
      <c r="BL72" s="155"/>
      <c r="BM72" s="155"/>
      <c r="BN72" s="155"/>
      <c r="BO72" s="155"/>
      <c r="BP72" s="155"/>
      <c r="BQ72" s="155"/>
      <c r="BR72" s="155"/>
      <c r="BS72" s="155"/>
      <c r="BT72" s="155"/>
      <c r="BU72" s="155"/>
      <c r="BV72" s="155"/>
      <c r="BW72" s="155"/>
      <c r="BX72" s="155"/>
      <c r="BY72" s="155"/>
      <c r="BZ72" s="155"/>
    </row>
    <row r="73" spans="1:78" s="58" customFormat="1" ht="64.5" customHeight="1">
      <c r="A73" s="91" t="s">
        <v>24</v>
      </c>
      <c r="B73" s="92" t="s">
        <v>124</v>
      </c>
      <c r="C73" s="91" t="s">
        <v>40</v>
      </c>
      <c r="D73" s="91" t="s">
        <v>13</v>
      </c>
      <c r="E73" s="91" t="s">
        <v>17</v>
      </c>
      <c r="F73" s="93">
        <f>G73+H73+I73+J73</f>
        <v>1854079.7999999998</v>
      </c>
      <c r="G73" s="109">
        <f>G78+G74</f>
        <v>1854079.7999999998</v>
      </c>
      <c r="H73" s="109">
        <f>H78+H74</f>
        <v>0</v>
      </c>
      <c r="I73" s="109"/>
      <c r="J73" s="109"/>
      <c r="K73" s="109"/>
      <c r="L73" s="109">
        <f>L78+L74</f>
        <v>1854079.7999999998</v>
      </c>
      <c r="M73" s="109">
        <f>M78+M74</f>
        <v>0</v>
      </c>
      <c r="N73" s="109"/>
      <c r="O73" s="109"/>
      <c r="P73" s="109"/>
      <c r="Q73" s="109">
        <f>Q78+Q74</f>
        <v>1160845.43542</v>
      </c>
      <c r="R73" s="109">
        <f>R78+R74</f>
        <v>0</v>
      </c>
      <c r="S73" s="109"/>
      <c r="T73" s="217"/>
      <c r="U73" s="169" t="s">
        <v>290</v>
      </c>
      <c r="V73" s="121" t="s">
        <v>214</v>
      </c>
      <c r="W73" s="57"/>
      <c r="X73" s="168"/>
      <c r="Y73" s="154"/>
      <c r="Z73" s="154"/>
      <c r="AA73" s="154"/>
      <c r="AB73" s="155"/>
      <c r="AC73" s="154"/>
      <c r="AD73" s="158"/>
      <c r="AE73" s="158"/>
      <c r="AF73" s="158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155"/>
      <c r="BH73" s="155"/>
      <c r="BI73" s="155"/>
      <c r="BJ73" s="155"/>
      <c r="BK73" s="155"/>
      <c r="BL73" s="155"/>
      <c r="BM73" s="155"/>
      <c r="BN73" s="155"/>
      <c r="BO73" s="155"/>
      <c r="BP73" s="155"/>
      <c r="BQ73" s="155"/>
      <c r="BR73" s="155"/>
      <c r="BS73" s="155"/>
      <c r="BT73" s="155"/>
      <c r="BU73" s="155"/>
      <c r="BV73" s="155"/>
      <c r="BW73" s="155"/>
      <c r="BX73" s="155"/>
      <c r="BY73" s="155"/>
      <c r="BZ73" s="155"/>
    </row>
    <row r="74" spans="1:78" s="4" customFormat="1" ht="130.5" customHeight="1">
      <c r="A74" s="61" t="s">
        <v>25</v>
      </c>
      <c r="B74" s="78" t="s">
        <v>135</v>
      </c>
      <c r="C74" s="61" t="s">
        <v>40</v>
      </c>
      <c r="D74" s="61" t="s">
        <v>13</v>
      </c>
      <c r="E74" s="61" t="s">
        <v>17</v>
      </c>
      <c r="F74" s="13">
        <f>G74+H74+I74+J74</f>
        <v>1188162.4</v>
      </c>
      <c r="G74" s="112">
        <f>G77+G76+G75</f>
        <v>1188162.4</v>
      </c>
      <c r="H74" s="112"/>
      <c r="I74" s="112"/>
      <c r="J74" s="112"/>
      <c r="K74" s="112"/>
      <c r="L74" s="112">
        <f>L77+L76+L75</f>
        <v>1188162.4</v>
      </c>
      <c r="M74" s="112"/>
      <c r="N74" s="112"/>
      <c r="O74" s="112"/>
      <c r="P74" s="112"/>
      <c r="Q74" s="112">
        <f>Q77+Q76+Q75</f>
        <v>494928.03542000003</v>
      </c>
      <c r="R74" s="112"/>
      <c r="S74" s="112"/>
      <c r="T74" s="112"/>
      <c r="U74" s="106"/>
      <c r="V74" s="112" t="s">
        <v>214</v>
      </c>
      <c r="W74" s="53"/>
      <c r="X74" s="53"/>
      <c r="Y74" s="154"/>
      <c r="Z74" s="154"/>
      <c r="AA74" s="154"/>
      <c r="AB74" s="155"/>
      <c r="AC74" s="154"/>
      <c r="AD74" s="158"/>
      <c r="AE74" s="158"/>
      <c r="AF74" s="158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155"/>
      <c r="BH74" s="155"/>
      <c r="BI74" s="155"/>
      <c r="BJ74" s="155"/>
      <c r="BK74" s="155"/>
      <c r="BL74" s="155"/>
      <c r="BM74" s="155"/>
      <c r="BN74" s="155"/>
      <c r="BO74" s="155"/>
      <c r="BP74" s="155"/>
      <c r="BQ74" s="155"/>
      <c r="BR74" s="155"/>
      <c r="BS74" s="155"/>
      <c r="BT74" s="155"/>
      <c r="BU74" s="155"/>
      <c r="BV74" s="155"/>
      <c r="BW74" s="155"/>
      <c r="BX74" s="155"/>
      <c r="BY74" s="155"/>
      <c r="BZ74" s="155"/>
    </row>
    <row r="75" spans="1:78" s="4" customFormat="1" ht="51.75" customHeight="1">
      <c r="A75" s="61" t="s">
        <v>61</v>
      </c>
      <c r="B75" s="72" t="s">
        <v>125</v>
      </c>
      <c r="C75" s="61" t="s">
        <v>40</v>
      </c>
      <c r="D75" s="61" t="s">
        <v>13</v>
      </c>
      <c r="E75" s="61" t="s">
        <v>17</v>
      </c>
      <c r="F75" s="13">
        <f>G75+H75+I75+J75</f>
        <v>716667.77143</v>
      </c>
      <c r="G75" s="112">
        <v>716667.77143</v>
      </c>
      <c r="H75" s="112"/>
      <c r="I75" s="112"/>
      <c r="J75" s="112"/>
      <c r="K75" s="112"/>
      <c r="L75" s="112">
        <v>716667.77143</v>
      </c>
      <c r="M75" s="112"/>
      <c r="N75" s="112"/>
      <c r="O75" s="112"/>
      <c r="P75" s="112"/>
      <c r="Q75" s="112">
        <v>412032.6302</v>
      </c>
      <c r="R75" s="112"/>
      <c r="S75" s="112"/>
      <c r="T75" s="112"/>
      <c r="U75" s="106" t="s">
        <v>257</v>
      </c>
      <c r="V75" s="112" t="s">
        <v>214</v>
      </c>
      <c r="W75" s="53"/>
      <c r="X75" s="53"/>
      <c r="Y75" s="154"/>
      <c r="Z75" s="154"/>
      <c r="AA75" s="154"/>
      <c r="AB75" s="155"/>
      <c r="AC75" s="154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  <c r="AZ75" s="155"/>
      <c r="BA75" s="155"/>
      <c r="BB75" s="155"/>
      <c r="BC75" s="155"/>
      <c r="BD75" s="155"/>
      <c r="BE75" s="155"/>
      <c r="BF75" s="155"/>
      <c r="BG75" s="155"/>
      <c r="BH75" s="155"/>
      <c r="BI75" s="155"/>
      <c r="BJ75" s="155"/>
      <c r="BK75" s="155"/>
      <c r="BL75" s="155"/>
      <c r="BM75" s="155"/>
      <c r="BN75" s="155"/>
      <c r="BO75" s="155"/>
      <c r="BP75" s="155"/>
      <c r="BQ75" s="155"/>
      <c r="BR75" s="155"/>
      <c r="BS75" s="155"/>
      <c r="BT75" s="155"/>
      <c r="BU75" s="155"/>
      <c r="BV75" s="155"/>
      <c r="BW75" s="155"/>
      <c r="BX75" s="155"/>
      <c r="BY75" s="155"/>
      <c r="BZ75" s="155"/>
    </row>
    <row r="76" spans="1:78" s="4" customFormat="1" ht="85.5" customHeight="1" hidden="1">
      <c r="A76" s="61" t="s">
        <v>127</v>
      </c>
      <c r="B76" s="72" t="s">
        <v>126</v>
      </c>
      <c r="C76" s="61" t="s">
        <v>40</v>
      </c>
      <c r="D76" s="61" t="s">
        <v>13</v>
      </c>
      <c r="E76" s="61" t="s">
        <v>17</v>
      </c>
      <c r="F76" s="13">
        <f>G76+H76+I76+J76</f>
        <v>0</v>
      </c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06"/>
      <c r="V76" s="112" t="s">
        <v>214</v>
      </c>
      <c r="W76" s="53"/>
      <c r="X76" s="53"/>
      <c r="Y76" s="154"/>
      <c r="Z76" s="154"/>
      <c r="AA76" s="154"/>
      <c r="AB76" s="155"/>
      <c r="AC76" s="154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155"/>
      <c r="BH76" s="155"/>
      <c r="BI76" s="155"/>
      <c r="BJ76" s="155"/>
      <c r="BK76" s="155"/>
      <c r="BL76" s="155"/>
      <c r="BM76" s="155"/>
      <c r="BN76" s="155"/>
      <c r="BO76" s="155"/>
      <c r="BP76" s="155"/>
      <c r="BQ76" s="155"/>
      <c r="BR76" s="155"/>
      <c r="BS76" s="155"/>
      <c r="BT76" s="155"/>
      <c r="BU76" s="155"/>
      <c r="BV76" s="155"/>
      <c r="BW76" s="155"/>
      <c r="BX76" s="155"/>
      <c r="BY76" s="155"/>
      <c r="BZ76" s="155"/>
    </row>
    <row r="77" spans="1:78" s="4" customFormat="1" ht="59.25" customHeight="1">
      <c r="A77" s="63" t="s">
        <v>127</v>
      </c>
      <c r="B77" s="72" t="s">
        <v>219</v>
      </c>
      <c r="C77" s="63" t="s">
        <v>40</v>
      </c>
      <c r="D77" s="63"/>
      <c r="E77" s="63"/>
      <c r="F77" s="13"/>
      <c r="G77" s="112">
        <v>471494.62857</v>
      </c>
      <c r="H77" s="112"/>
      <c r="I77" s="112"/>
      <c r="J77" s="112"/>
      <c r="K77" s="112"/>
      <c r="L77" s="112">
        <v>471494.62857</v>
      </c>
      <c r="M77" s="112"/>
      <c r="N77" s="112"/>
      <c r="O77" s="112"/>
      <c r="P77" s="112"/>
      <c r="Q77" s="112">
        <v>82895.40522</v>
      </c>
      <c r="R77" s="112"/>
      <c r="S77" s="112"/>
      <c r="T77" s="112"/>
      <c r="U77" s="106" t="s">
        <v>267</v>
      </c>
      <c r="V77" s="112" t="s">
        <v>214</v>
      </c>
      <c r="W77" s="53"/>
      <c r="X77" s="53"/>
      <c r="Y77" s="154"/>
      <c r="Z77" s="154"/>
      <c r="AA77" s="154"/>
      <c r="AB77" s="155"/>
      <c r="AC77" s="154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55"/>
      <c r="AU77" s="155"/>
      <c r="AV77" s="155"/>
      <c r="AW77" s="155"/>
      <c r="AX77" s="155"/>
      <c r="AY77" s="155"/>
      <c r="AZ77" s="155"/>
      <c r="BA77" s="155"/>
      <c r="BB77" s="155"/>
      <c r="BC77" s="155"/>
      <c r="BD77" s="155"/>
      <c r="BE77" s="155"/>
      <c r="BF77" s="155"/>
      <c r="BG77" s="155"/>
      <c r="BH77" s="155"/>
      <c r="BI77" s="155"/>
      <c r="BJ77" s="155"/>
      <c r="BK77" s="155"/>
      <c r="BL77" s="155"/>
      <c r="BM77" s="155"/>
      <c r="BN77" s="155"/>
      <c r="BO77" s="155"/>
      <c r="BP77" s="155"/>
      <c r="BQ77" s="155"/>
      <c r="BR77" s="155"/>
      <c r="BS77" s="155"/>
      <c r="BT77" s="155"/>
      <c r="BU77" s="155"/>
      <c r="BV77" s="155"/>
      <c r="BW77" s="155"/>
      <c r="BX77" s="155"/>
      <c r="BY77" s="155"/>
      <c r="BZ77" s="155"/>
    </row>
    <row r="78" spans="1:78" ht="118.5" customHeight="1">
      <c r="A78" s="18" t="s">
        <v>26</v>
      </c>
      <c r="B78" s="78" t="s">
        <v>128</v>
      </c>
      <c r="C78" s="18" t="s">
        <v>40</v>
      </c>
      <c r="D78" s="18"/>
      <c r="E78" s="18"/>
      <c r="F78" s="15"/>
      <c r="G78" s="112">
        <v>665917.4</v>
      </c>
      <c r="H78" s="112"/>
      <c r="I78" s="112"/>
      <c r="J78" s="112"/>
      <c r="K78" s="112"/>
      <c r="L78" s="112">
        <v>665917.4</v>
      </c>
      <c r="M78" s="112"/>
      <c r="N78" s="112"/>
      <c r="O78" s="112"/>
      <c r="P78" s="112"/>
      <c r="Q78" s="112">
        <v>665917.4</v>
      </c>
      <c r="R78" s="112"/>
      <c r="S78" s="111"/>
      <c r="T78" s="111"/>
      <c r="U78" s="106" t="s">
        <v>290</v>
      </c>
      <c r="V78" s="112" t="s">
        <v>214</v>
      </c>
      <c r="W78" s="53"/>
      <c r="X78" s="53"/>
      <c r="Y78" s="154"/>
      <c r="Z78" s="154"/>
      <c r="AA78" s="154"/>
      <c r="AB78" s="159"/>
      <c r="AC78" s="154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159"/>
      <c r="BI78" s="159"/>
      <c r="BJ78" s="159"/>
      <c r="BK78" s="159"/>
      <c r="BL78" s="159"/>
      <c r="BM78" s="159"/>
      <c r="BN78" s="159"/>
      <c r="BO78" s="159"/>
      <c r="BP78" s="159"/>
      <c r="BQ78" s="159"/>
      <c r="BR78" s="159"/>
      <c r="BS78" s="159"/>
      <c r="BT78" s="159"/>
      <c r="BU78" s="159"/>
      <c r="BV78" s="159"/>
      <c r="BW78" s="159"/>
      <c r="BX78" s="159"/>
      <c r="BY78" s="159"/>
      <c r="BZ78" s="159"/>
    </row>
    <row r="79" spans="1:78" ht="62.25" customHeight="1">
      <c r="A79" s="97" t="s">
        <v>27</v>
      </c>
      <c r="B79" s="98" t="s">
        <v>129</v>
      </c>
      <c r="C79" s="218"/>
      <c r="D79" s="218"/>
      <c r="E79" s="218"/>
      <c r="F79" s="218"/>
      <c r="G79" s="219"/>
      <c r="H79" s="229">
        <f>H80</f>
        <v>100925.7975</v>
      </c>
      <c r="I79" s="229"/>
      <c r="J79" s="229"/>
      <c r="K79" s="229"/>
      <c r="L79" s="229"/>
      <c r="M79" s="229">
        <f>M80</f>
        <v>100925.7945</v>
      </c>
      <c r="N79" s="229"/>
      <c r="O79" s="229"/>
      <c r="P79" s="229"/>
      <c r="Q79" s="229"/>
      <c r="R79" s="229">
        <f>R80</f>
        <v>100925.7975</v>
      </c>
      <c r="S79" s="109"/>
      <c r="T79" s="109"/>
      <c r="U79" s="103"/>
      <c r="V79" s="108"/>
      <c r="W79" s="53"/>
      <c r="X79" s="53"/>
      <c r="Y79" s="154"/>
      <c r="Z79" s="154"/>
      <c r="AA79" s="154"/>
      <c r="AB79" s="159"/>
      <c r="AC79" s="154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</row>
    <row r="80" spans="1:78" ht="121.5" customHeight="1">
      <c r="A80" s="18" t="s">
        <v>28</v>
      </c>
      <c r="B80" s="78" t="s">
        <v>133</v>
      </c>
      <c r="C80" s="18" t="s">
        <v>131</v>
      </c>
      <c r="D80" s="62"/>
      <c r="E80" s="62"/>
      <c r="F80" s="13"/>
      <c r="G80" s="112"/>
      <c r="H80" s="112">
        <v>100925.7975</v>
      </c>
      <c r="I80" s="112"/>
      <c r="J80" s="112"/>
      <c r="K80" s="112"/>
      <c r="L80" s="112"/>
      <c r="M80" s="112">
        <v>100925.7945</v>
      </c>
      <c r="N80" s="112"/>
      <c r="O80" s="112"/>
      <c r="P80" s="112"/>
      <c r="Q80" s="112"/>
      <c r="R80" s="112">
        <v>100925.7975</v>
      </c>
      <c r="S80" s="112"/>
      <c r="T80" s="112"/>
      <c r="U80" s="112" t="s">
        <v>289</v>
      </c>
      <c r="V80" s="112" t="s">
        <v>214</v>
      </c>
      <c r="W80" s="53"/>
      <c r="X80" s="53"/>
      <c r="Y80" s="154"/>
      <c r="Z80" s="154"/>
      <c r="AA80" s="154"/>
      <c r="AB80" s="159"/>
      <c r="AC80" s="154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/>
    </row>
    <row r="81" spans="1:78" ht="38.25" customHeight="1">
      <c r="A81" s="97" t="s">
        <v>46</v>
      </c>
      <c r="B81" s="98" t="s">
        <v>130</v>
      </c>
      <c r="C81" s="220"/>
      <c r="D81" s="220"/>
      <c r="E81" s="220"/>
      <c r="F81" s="220"/>
      <c r="G81" s="221"/>
      <c r="H81" s="109">
        <f>H82</f>
        <v>264672.27983</v>
      </c>
      <c r="I81" s="109"/>
      <c r="J81" s="109"/>
      <c r="K81" s="109"/>
      <c r="L81" s="109"/>
      <c r="M81" s="109">
        <f>M82</f>
        <v>264672.27983</v>
      </c>
      <c r="N81" s="109"/>
      <c r="O81" s="109"/>
      <c r="P81" s="109"/>
      <c r="Q81" s="109"/>
      <c r="R81" s="109">
        <f>R82</f>
        <v>264672.27983</v>
      </c>
      <c r="S81" s="221"/>
      <c r="T81" s="110"/>
      <c r="U81" s="108"/>
      <c r="V81" s="110"/>
      <c r="W81" s="53"/>
      <c r="X81" s="53"/>
      <c r="Y81" s="154"/>
      <c r="Z81" s="154"/>
      <c r="AA81" s="154"/>
      <c r="AB81" s="159"/>
      <c r="AC81" s="154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</row>
    <row r="82" spans="1:78" ht="232.5" customHeight="1">
      <c r="A82" s="18" t="s">
        <v>47</v>
      </c>
      <c r="B82" s="78" t="s">
        <v>132</v>
      </c>
      <c r="C82" s="18" t="s">
        <v>40</v>
      </c>
      <c r="D82" s="61"/>
      <c r="E82" s="61"/>
      <c r="F82" s="13"/>
      <c r="G82" s="112"/>
      <c r="H82" s="112">
        <v>264672.27983</v>
      </c>
      <c r="I82" s="112"/>
      <c r="J82" s="112"/>
      <c r="K82" s="112"/>
      <c r="L82" s="112"/>
      <c r="M82" s="112">
        <v>264672.27983</v>
      </c>
      <c r="N82" s="112"/>
      <c r="O82" s="112"/>
      <c r="P82" s="112"/>
      <c r="Q82" s="112"/>
      <c r="R82" s="112">
        <v>264672.27983</v>
      </c>
      <c r="S82" s="112"/>
      <c r="T82" s="112"/>
      <c r="U82" s="112" t="s">
        <v>288</v>
      </c>
      <c r="V82" s="112" t="s">
        <v>214</v>
      </c>
      <c r="W82" s="53"/>
      <c r="X82" s="53"/>
      <c r="Y82" s="154"/>
      <c r="Z82" s="154"/>
      <c r="AA82" s="154"/>
      <c r="AB82" s="159"/>
      <c r="AC82" s="154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</row>
    <row r="83" spans="1:78" ht="220.5" customHeight="1">
      <c r="A83" s="94" t="s">
        <v>136</v>
      </c>
      <c r="B83" s="98" t="s">
        <v>134</v>
      </c>
      <c r="C83" s="94" t="s">
        <v>193</v>
      </c>
      <c r="D83" s="95"/>
      <c r="E83" s="95"/>
      <c r="F83" s="96"/>
      <c r="G83" s="109"/>
      <c r="H83" s="109">
        <f>H84+H85+H86+H88+H87</f>
        <v>2348499.6812000005</v>
      </c>
      <c r="I83" s="109">
        <f>I84+I85+I86+I88+I87</f>
        <v>5318.1</v>
      </c>
      <c r="J83" s="109"/>
      <c r="K83" s="109"/>
      <c r="L83" s="109"/>
      <c r="M83" s="109">
        <f>M84+M85+M86+M88+M87</f>
        <v>2226516.49999</v>
      </c>
      <c r="N83" s="109">
        <f>N84+N85+N86+N88+N87</f>
        <v>1187.6</v>
      </c>
      <c r="O83" s="109"/>
      <c r="P83" s="109"/>
      <c r="Q83" s="109"/>
      <c r="R83" s="109">
        <f>R84+R85+R86+R88+R87</f>
        <v>1990724.17254</v>
      </c>
      <c r="S83" s="109">
        <f>S84+S85+S86+S88+S87</f>
        <v>1187.6</v>
      </c>
      <c r="T83" s="110"/>
      <c r="U83" s="108"/>
      <c r="V83" s="108"/>
      <c r="W83" s="53"/>
      <c r="X83" s="53"/>
      <c r="Y83" s="154"/>
      <c r="Z83" s="154"/>
      <c r="AA83" s="154"/>
      <c r="AB83" s="159"/>
      <c r="AC83" s="154">
        <v>5318.1</v>
      </c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  <c r="BZ83" s="159"/>
    </row>
    <row r="84" spans="1:78" ht="55.5" customHeight="1">
      <c r="A84" s="18" t="s">
        <v>55</v>
      </c>
      <c r="B84" s="78" t="s">
        <v>137</v>
      </c>
      <c r="C84" s="18" t="s">
        <v>62</v>
      </c>
      <c r="D84" s="62"/>
      <c r="E84" s="62"/>
      <c r="F84" s="13"/>
      <c r="G84" s="112"/>
      <c r="H84" s="112">
        <v>858.1</v>
      </c>
      <c r="I84" s="112"/>
      <c r="J84" s="112"/>
      <c r="K84" s="112"/>
      <c r="L84" s="112"/>
      <c r="M84" s="112">
        <v>858.1</v>
      </c>
      <c r="N84" s="112"/>
      <c r="O84" s="112"/>
      <c r="P84" s="112"/>
      <c r="Q84" s="112"/>
      <c r="R84" s="112">
        <v>858.1</v>
      </c>
      <c r="S84" s="112"/>
      <c r="T84" s="112"/>
      <c r="U84" s="104" t="s">
        <v>220</v>
      </c>
      <c r="V84" s="224" t="s">
        <v>214</v>
      </c>
      <c r="W84" s="53"/>
      <c r="X84" s="53"/>
      <c r="Y84" s="154"/>
      <c r="Z84" s="154"/>
      <c r="AA84" s="154"/>
      <c r="AB84" s="159"/>
      <c r="AC84" s="154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59"/>
      <c r="BY84" s="159"/>
      <c r="BZ84" s="159"/>
    </row>
    <row r="85" spans="1:78" s="1" customFormat="1" ht="65.25" customHeight="1">
      <c r="A85" s="18" t="s">
        <v>139</v>
      </c>
      <c r="B85" s="70" t="s">
        <v>63</v>
      </c>
      <c r="C85" s="18" t="s">
        <v>62</v>
      </c>
      <c r="D85" s="18" t="s">
        <v>13</v>
      </c>
      <c r="E85" s="18" t="s">
        <v>17</v>
      </c>
      <c r="F85" s="32">
        <f>G85+H85+I85+J85</f>
        <v>1749.3</v>
      </c>
      <c r="G85" s="111"/>
      <c r="H85" s="112">
        <v>1749.3</v>
      </c>
      <c r="I85" s="111"/>
      <c r="J85" s="111"/>
      <c r="K85" s="111"/>
      <c r="L85" s="111"/>
      <c r="M85" s="112">
        <v>1749.3</v>
      </c>
      <c r="N85" s="112"/>
      <c r="O85" s="112"/>
      <c r="P85" s="112"/>
      <c r="Q85" s="112"/>
      <c r="R85" s="112">
        <v>1749.3</v>
      </c>
      <c r="S85" s="111"/>
      <c r="T85" s="111"/>
      <c r="U85" s="104" t="s">
        <v>221</v>
      </c>
      <c r="V85" s="225" t="s">
        <v>214</v>
      </c>
      <c r="W85" s="53"/>
      <c r="X85" s="53"/>
      <c r="Y85" s="154"/>
      <c r="Z85" s="154"/>
      <c r="AA85" s="154"/>
      <c r="AB85" s="160"/>
      <c r="AC85" s="154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160"/>
      <c r="BI85" s="160"/>
      <c r="BJ85" s="160"/>
      <c r="BK85" s="160"/>
      <c r="BL85" s="160"/>
      <c r="BM85" s="160"/>
      <c r="BN85" s="160"/>
      <c r="BO85" s="160"/>
      <c r="BP85" s="160"/>
      <c r="BQ85" s="160"/>
      <c r="BR85" s="160"/>
      <c r="BS85" s="160"/>
      <c r="BT85" s="160"/>
      <c r="BU85" s="160"/>
      <c r="BV85" s="160"/>
      <c r="BW85" s="160"/>
      <c r="BX85" s="160"/>
      <c r="BY85" s="160"/>
      <c r="BZ85" s="160"/>
    </row>
    <row r="86" spans="1:78" s="1" customFormat="1" ht="52.5" customHeight="1">
      <c r="A86" s="18" t="s">
        <v>140</v>
      </c>
      <c r="B86" s="78" t="s">
        <v>22</v>
      </c>
      <c r="C86" s="18" t="s">
        <v>62</v>
      </c>
      <c r="D86" s="61" t="s">
        <v>13</v>
      </c>
      <c r="E86" s="61" t="s">
        <v>15</v>
      </c>
      <c r="F86" s="14">
        <f>G86+H86+I86+J86</f>
        <v>3013.8</v>
      </c>
      <c r="G86" s="116"/>
      <c r="H86" s="112">
        <v>3013.8</v>
      </c>
      <c r="I86" s="112"/>
      <c r="J86" s="112"/>
      <c r="K86" s="112"/>
      <c r="L86" s="112"/>
      <c r="M86" s="112">
        <v>3013.8</v>
      </c>
      <c r="N86" s="112"/>
      <c r="O86" s="112"/>
      <c r="P86" s="112"/>
      <c r="Q86" s="112"/>
      <c r="R86" s="112">
        <v>3013.7</v>
      </c>
      <c r="S86" s="112"/>
      <c r="T86" s="116"/>
      <c r="U86" s="104" t="s">
        <v>222</v>
      </c>
      <c r="V86" s="225" t="s">
        <v>214</v>
      </c>
      <c r="W86" s="53"/>
      <c r="X86" s="53"/>
      <c r="Y86" s="154"/>
      <c r="Z86" s="154"/>
      <c r="AA86" s="154"/>
      <c r="AB86" s="160"/>
      <c r="AC86" s="154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Q86" s="160"/>
      <c r="AR86" s="160"/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0"/>
      <c r="BT86" s="160"/>
      <c r="BU86" s="160"/>
      <c r="BV86" s="160"/>
      <c r="BW86" s="160"/>
      <c r="BX86" s="160"/>
      <c r="BY86" s="160"/>
      <c r="BZ86" s="160"/>
    </row>
    <row r="87" spans="1:78" s="1" customFormat="1" ht="52.5" customHeight="1">
      <c r="A87" s="18" t="s">
        <v>141</v>
      </c>
      <c r="B87" s="78" t="s">
        <v>192</v>
      </c>
      <c r="C87" s="18" t="s">
        <v>194</v>
      </c>
      <c r="D87" s="114"/>
      <c r="E87" s="114"/>
      <c r="F87" s="14"/>
      <c r="G87" s="116"/>
      <c r="H87" s="112">
        <v>70654.7</v>
      </c>
      <c r="I87" s="112">
        <v>5318.1</v>
      </c>
      <c r="J87" s="112"/>
      <c r="K87" s="112"/>
      <c r="L87" s="112"/>
      <c r="M87" s="112">
        <v>15777.4</v>
      </c>
      <c r="N87" s="112">
        <v>1187.6</v>
      </c>
      <c r="O87" s="112"/>
      <c r="P87" s="112"/>
      <c r="Q87" s="112"/>
      <c r="R87" s="112">
        <v>15777.4</v>
      </c>
      <c r="S87" s="112">
        <v>1187.6</v>
      </c>
      <c r="T87" s="116"/>
      <c r="U87" s="104" t="s">
        <v>223</v>
      </c>
      <c r="V87" s="225" t="s">
        <v>215</v>
      </c>
      <c r="W87" s="53"/>
      <c r="X87" s="53"/>
      <c r="Y87" s="154"/>
      <c r="Z87" s="154"/>
      <c r="AA87" s="154"/>
      <c r="AB87" s="160"/>
      <c r="AC87" s="154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160"/>
      <c r="AQ87" s="160"/>
      <c r="AR87" s="160"/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160"/>
      <c r="BI87" s="160"/>
      <c r="BJ87" s="160"/>
      <c r="BK87" s="160"/>
      <c r="BL87" s="160"/>
      <c r="BM87" s="160"/>
      <c r="BN87" s="160"/>
      <c r="BO87" s="160"/>
      <c r="BP87" s="160"/>
      <c r="BQ87" s="160"/>
      <c r="BR87" s="160"/>
      <c r="BS87" s="160"/>
      <c r="BT87" s="160"/>
      <c r="BU87" s="160"/>
      <c r="BV87" s="160"/>
      <c r="BW87" s="160"/>
      <c r="BX87" s="160"/>
      <c r="BY87" s="160"/>
      <c r="BZ87" s="160"/>
    </row>
    <row r="88" spans="1:78" s="4" customFormat="1" ht="60" customHeight="1">
      <c r="A88" s="18" t="s">
        <v>189</v>
      </c>
      <c r="B88" s="78" t="s">
        <v>138</v>
      </c>
      <c r="C88" s="18"/>
      <c r="D88" s="61" t="s">
        <v>13</v>
      </c>
      <c r="E88" s="61" t="s">
        <v>17</v>
      </c>
      <c r="F88" s="13">
        <f>G88+H88+I88+J88</f>
        <v>2272223.7812</v>
      </c>
      <c r="G88" s="222"/>
      <c r="H88" s="112">
        <f>H90+H89</f>
        <v>2272223.7812</v>
      </c>
      <c r="I88" s="112"/>
      <c r="J88" s="112"/>
      <c r="K88" s="112"/>
      <c r="L88" s="112"/>
      <c r="M88" s="112">
        <f>M90+M89</f>
        <v>2205117.89999</v>
      </c>
      <c r="N88" s="222"/>
      <c r="O88" s="222"/>
      <c r="P88" s="222"/>
      <c r="Q88" s="222"/>
      <c r="R88" s="112">
        <f>R89+R90-0.1</f>
        <v>1969325.67254</v>
      </c>
      <c r="S88" s="112"/>
      <c r="T88" s="112"/>
      <c r="U88" s="104" t="s">
        <v>217</v>
      </c>
      <c r="V88" s="112" t="s">
        <v>251</v>
      </c>
      <c r="W88" s="53"/>
      <c r="X88" s="53"/>
      <c r="Y88" s="154"/>
      <c r="Z88" s="154"/>
      <c r="AA88" s="154"/>
      <c r="AB88" s="155"/>
      <c r="AC88" s="154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  <c r="AX88" s="155"/>
      <c r="AY88" s="155"/>
      <c r="AZ88" s="155"/>
      <c r="BA88" s="155"/>
      <c r="BB88" s="155"/>
      <c r="BC88" s="155"/>
      <c r="BD88" s="155"/>
      <c r="BE88" s="155"/>
      <c r="BF88" s="155"/>
      <c r="BG88" s="155"/>
      <c r="BH88" s="155"/>
      <c r="BI88" s="155"/>
      <c r="BJ88" s="155"/>
      <c r="BK88" s="155"/>
      <c r="BL88" s="155"/>
      <c r="BM88" s="155"/>
      <c r="BN88" s="155"/>
      <c r="BO88" s="155"/>
      <c r="BP88" s="155"/>
      <c r="BQ88" s="155"/>
      <c r="BR88" s="155"/>
      <c r="BS88" s="155"/>
      <c r="BT88" s="155"/>
      <c r="BU88" s="155"/>
      <c r="BV88" s="155"/>
      <c r="BW88" s="155"/>
      <c r="BX88" s="155"/>
      <c r="BY88" s="155"/>
      <c r="BZ88" s="155"/>
    </row>
    <row r="89" spans="1:78" s="4" customFormat="1" ht="117" customHeight="1">
      <c r="A89" s="65" t="s">
        <v>190</v>
      </c>
      <c r="B89" s="71" t="s">
        <v>54</v>
      </c>
      <c r="C89" s="65" t="s">
        <v>40</v>
      </c>
      <c r="D89" s="16">
        <v>2014</v>
      </c>
      <c r="E89" s="18" t="s">
        <v>16</v>
      </c>
      <c r="F89" s="15">
        <f>SUM(F90:F92)</f>
        <v>109489.2</v>
      </c>
      <c r="G89" s="111"/>
      <c r="H89" s="112">
        <v>1790575.69265</v>
      </c>
      <c r="I89" s="112"/>
      <c r="J89" s="112"/>
      <c r="K89" s="112"/>
      <c r="L89" s="112"/>
      <c r="M89" s="112">
        <v>1724771.21833</v>
      </c>
      <c r="N89" s="112"/>
      <c r="O89" s="112"/>
      <c r="P89" s="112"/>
      <c r="Q89" s="112"/>
      <c r="R89" s="112">
        <v>1606454.73998</v>
      </c>
      <c r="S89" s="111"/>
      <c r="T89" s="111"/>
      <c r="U89" s="106" t="s">
        <v>241</v>
      </c>
      <c r="V89" s="123" t="s">
        <v>240</v>
      </c>
      <c r="W89" s="53"/>
      <c r="X89" s="53"/>
      <c r="Y89" s="154"/>
      <c r="Z89" s="154"/>
      <c r="AA89" s="154"/>
      <c r="AB89" s="155"/>
      <c r="AC89" s="154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5"/>
      <c r="BT89" s="155"/>
      <c r="BU89" s="155"/>
      <c r="BV89" s="155"/>
      <c r="BW89" s="155"/>
      <c r="BX89" s="155"/>
      <c r="BY89" s="155"/>
      <c r="BZ89" s="155"/>
    </row>
    <row r="90" spans="1:78" s="5" customFormat="1" ht="109.5" customHeight="1">
      <c r="A90" s="65" t="s">
        <v>191</v>
      </c>
      <c r="B90" s="72" t="s">
        <v>142</v>
      </c>
      <c r="C90" s="65" t="s">
        <v>48</v>
      </c>
      <c r="D90" s="17"/>
      <c r="E90" s="17"/>
      <c r="F90" s="13">
        <v>109489.2</v>
      </c>
      <c r="G90" s="118"/>
      <c r="H90" s="112">
        <v>481648.08855</v>
      </c>
      <c r="I90" s="128"/>
      <c r="J90" s="128"/>
      <c r="K90" s="112"/>
      <c r="L90" s="129"/>
      <c r="M90" s="112">
        <v>480346.68166</v>
      </c>
      <c r="N90" s="128"/>
      <c r="O90" s="128"/>
      <c r="P90" s="112"/>
      <c r="Q90" s="112"/>
      <c r="R90" s="112">
        <v>362871.03256</v>
      </c>
      <c r="S90" s="130"/>
      <c r="T90" s="130"/>
      <c r="U90" s="89" t="s">
        <v>307</v>
      </c>
      <c r="V90" s="129" t="s">
        <v>242</v>
      </c>
      <c r="W90" s="53"/>
      <c r="X90" s="53"/>
      <c r="Y90" s="154"/>
      <c r="Z90" s="154"/>
      <c r="AA90" s="154"/>
      <c r="AB90" s="159"/>
      <c r="AC90" s="154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</row>
    <row r="91" spans="1:78" s="5" customFormat="1" ht="67.5" customHeight="1">
      <c r="A91" s="94" t="s">
        <v>144</v>
      </c>
      <c r="B91" s="98" t="s">
        <v>143</v>
      </c>
      <c r="C91" s="94"/>
      <c r="D91" s="99"/>
      <c r="E91" s="99"/>
      <c r="F91" s="96"/>
      <c r="G91" s="109">
        <f>G92+G96</f>
        <v>30000</v>
      </c>
      <c r="H91" s="109">
        <f>H92+H96</f>
        <v>71626</v>
      </c>
      <c r="I91" s="121"/>
      <c r="J91" s="109">
        <f aca="true" t="shared" si="0" ref="J91:T91">J92+J96</f>
        <v>81635.3</v>
      </c>
      <c r="K91" s="109">
        <f t="shared" si="0"/>
        <v>25922</v>
      </c>
      <c r="L91" s="131">
        <f t="shared" si="0"/>
        <v>30000</v>
      </c>
      <c r="M91" s="109">
        <f t="shared" si="0"/>
        <v>71626</v>
      </c>
      <c r="N91" s="121"/>
      <c r="O91" s="109">
        <f t="shared" si="0"/>
        <v>86342.1</v>
      </c>
      <c r="P91" s="109">
        <f t="shared" si="0"/>
        <v>43548.12766</v>
      </c>
      <c r="Q91" s="109">
        <f t="shared" si="0"/>
        <v>30000</v>
      </c>
      <c r="R91" s="109">
        <f t="shared" si="0"/>
        <v>71625.6</v>
      </c>
      <c r="S91" s="121"/>
      <c r="T91" s="109">
        <f t="shared" si="0"/>
        <v>77714.9</v>
      </c>
      <c r="U91" s="103"/>
      <c r="V91" s="121"/>
      <c r="W91" s="53"/>
      <c r="X91" s="53"/>
      <c r="Y91" s="154"/>
      <c r="Z91" s="154"/>
      <c r="AA91" s="154"/>
      <c r="AB91" s="159"/>
      <c r="AC91" s="154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59"/>
      <c r="BT91" s="159"/>
      <c r="BU91" s="159"/>
      <c r="BV91" s="159"/>
      <c r="BW91" s="159"/>
      <c r="BX91" s="159"/>
      <c r="BY91" s="159"/>
      <c r="BZ91" s="159"/>
    </row>
    <row r="92" spans="1:78" ht="60" customHeight="1">
      <c r="A92" s="257" t="s">
        <v>145</v>
      </c>
      <c r="B92" s="78" t="s">
        <v>56</v>
      </c>
      <c r="C92" s="257" t="s">
        <v>62</v>
      </c>
      <c r="D92" s="61"/>
      <c r="E92" s="61"/>
      <c r="F92" s="13"/>
      <c r="G92" s="112">
        <v>30000</v>
      </c>
      <c r="H92" s="112">
        <v>60000</v>
      </c>
      <c r="I92" s="112"/>
      <c r="J92" s="112">
        <v>81635.3</v>
      </c>
      <c r="K92" s="112">
        <v>25922</v>
      </c>
      <c r="L92" s="112">
        <v>30000</v>
      </c>
      <c r="M92" s="112">
        <v>60000</v>
      </c>
      <c r="N92" s="112"/>
      <c r="O92" s="112">
        <v>86342.1</v>
      </c>
      <c r="P92" s="112">
        <v>36317.4</v>
      </c>
      <c r="Q92" s="112">
        <v>30000</v>
      </c>
      <c r="R92" s="112">
        <v>60000</v>
      </c>
      <c r="S92" s="112"/>
      <c r="T92" s="112">
        <v>77714.9</v>
      </c>
      <c r="U92" s="242" t="s">
        <v>163</v>
      </c>
      <c r="V92" s="250" t="s">
        <v>214</v>
      </c>
      <c r="W92" s="53"/>
      <c r="X92" s="53"/>
      <c r="Y92" s="154"/>
      <c r="Z92" s="154"/>
      <c r="AA92" s="154"/>
      <c r="AB92" s="159"/>
      <c r="AC92" s="154"/>
      <c r="AD92" s="159"/>
      <c r="AE92" s="159"/>
      <c r="AF92" s="159"/>
      <c r="AG92" s="159"/>
      <c r="AH92" s="159"/>
      <c r="AI92" s="159"/>
      <c r="AJ92" s="159"/>
      <c r="AK92" s="159"/>
      <c r="AL92" s="159"/>
      <c r="AM92" s="159"/>
      <c r="AN92" s="159"/>
      <c r="AO92" s="159"/>
      <c r="AP92" s="159"/>
      <c r="AQ92" s="159"/>
      <c r="AR92" s="159"/>
      <c r="AS92" s="159"/>
      <c r="AT92" s="159"/>
      <c r="AU92" s="159"/>
      <c r="AV92" s="159"/>
      <c r="AW92" s="159"/>
      <c r="AX92" s="159"/>
      <c r="AY92" s="159"/>
      <c r="AZ92" s="159"/>
      <c r="BA92" s="159"/>
      <c r="BB92" s="159"/>
      <c r="BC92" s="159"/>
      <c r="BD92" s="159"/>
      <c r="BE92" s="159"/>
      <c r="BF92" s="159"/>
      <c r="BG92" s="159"/>
      <c r="BH92" s="159"/>
      <c r="BI92" s="159"/>
      <c r="BJ92" s="159"/>
      <c r="BK92" s="159"/>
      <c r="BL92" s="159"/>
      <c r="BM92" s="159"/>
      <c r="BN92" s="159"/>
      <c r="BO92" s="159"/>
      <c r="BP92" s="159"/>
      <c r="BQ92" s="159"/>
      <c r="BR92" s="159"/>
      <c r="BS92" s="159"/>
      <c r="BT92" s="159"/>
      <c r="BU92" s="159"/>
      <c r="BV92" s="159"/>
      <c r="BW92" s="159"/>
      <c r="BX92" s="159"/>
      <c r="BY92" s="159"/>
      <c r="BZ92" s="159"/>
    </row>
    <row r="93" spans="1:78" ht="33" customHeight="1">
      <c r="A93" s="258"/>
      <c r="B93" s="72" t="s">
        <v>161</v>
      </c>
      <c r="C93" s="258"/>
      <c r="D93" s="66"/>
      <c r="E93" s="66"/>
      <c r="F93" s="13"/>
      <c r="G93" s="112">
        <v>0</v>
      </c>
      <c r="H93" s="112">
        <v>33458.2</v>
      </c>
      <c r="I93" s="112"/>
      <c r="J93" s="112">
        <v>20869.3</v>
      </c>
      <c r="K93" s="112">
        <v>0</v>
      </c>
      <c r="L93" s="112">
        <v>0</v>
      </c>
      <c r="M93" s="112">
        <v>25685.699999999997</v>
      </c>
      <c r="N93" s="112"/>
      <c r="O93" s="112">
        <v>20869.3</v>
      </c>
      <c r="P93" s="112">
        <v>15942</v>
      </c>
      <c r="Q93" s="112">
        <v>0</v>
      </c>
      <c r="R93" s="112">
        <v>22938.399999999994</v>
      </c>
      <c r="S93" s="112"/>
      <c r="T93" s="112">
        <v>14899.8</v>
      </c>
      <c r="U93" s="243"/>
      <c r="V93" s="251"/>
      <c r="W93" s="53"/>
      <c r="X93" s="53"/>
      <c r="Y93" s="154"/>
      <c r="Z93" s="154"/>
      <c r="AA93" s="154"/>
      <c r="AB93" s="159"/>
      <c r="AC93" s="154"/>
      <c r="AD93" s="159"/>
      <c r="AE93" s="159"/>
      <c r="AF93" s="159"/>
      <c r="AG93" s="159"/>
      <c r="AH93" s="159"/>
      <c r="AI93" s="159"/>
      <c r="AJ93" s="159"/>
      <c r="AK93" s="159"/>
      <c r="AL93" s="159"/>
      <c r="AM93" s="159"/>
      <c r="AN93" s="159"/>
      <c r="AO93" s="159"/>
      <c r="AP93" s="159"/>
      <c r="AQ93" s="159"/>
      <c r="AR93" s="159"/>
      <c r="AS93" s="159"/>
      <c r="AT93" s="159"/>
      <c r="AU93" s="159"/>
      <c r="AV93" s="159"/>
      <c r="AW93" s="159"/>
      <c r="AX93" s="159"/>
      <c r="AY93" s="159"/>
      <c r="AZ93" s="159"/>
      <c r="BA93" s="159"/>
      <c r="BB93" s="159"/>
      <c r="BC93" s="159"/>
      <c r="BD93" s="159"/>
      <c r="BE93" s="159"/>
      <c r="BF93" s="159"/>
      <c r="BG93" s="159"/>
      <c r="BH93" s="159"/>
      <c r="BI93" s="159"/>
      <c r="BJ93" s="159"/>
      <c r="BK93" s="159"/>
      <c r="BL93" s="159"/>
      <c r="BM93" s="159"/>
      <c r="BN93" s="159"/>
      <c r="BO93" s="159"/>
      <c r="BP93" s="159"/>
      <c r="BQ93" s="159"/>
      <c r="BR93" s="159"/>
      <c r="BS93" s="159"/>
      <c r="BT93" s="159"/>
      <c r="BU93" s="159"/>
      <c r="BV93" s="159"/>
      <c r="BW93" s="159"/>
      <c r="BX93" s="159"/>
      <c r="BY93" s="159"/>
      <c r="BZ93" s="159"/>
    </row>
    <row r="94" spans="1:78" ht="27" customHeight="1">
      <c r="A94" s="258"/>
      <c r="B94" s="72" t="s">
        <v>162</v>
      </c>
      <c r="C94" s="258"/>
      <c r="D94" s="66"/>
      <c r="E94" s="66"/>
      <c r="F94" s="13"/>
      <c r="G94" s="112">
        <v>30000</v>
      </c>
      <c r="H94" s="112">
        <v>93458.2</v>
      </c>
      <c r="I94" s="112"/>
      <c r="J94" s="112">
        <v>102504.6</v>
      </c>
      <c r="K94" s="112">
        <v>25922</v>
      </c>
      <c r="L94" s="112">
        <v>30000</v>
      </c>
      <c r="M94" s="112">
        <v>85685.7</v>
      </c>
      <c r="N94" s="112"/>
      <c r="O94" s="112">
        <v>107211.40000000001</v>
      </c>
      <c r="P94" s="112">
        <v>52259.4</v>
      </c>
      <c r="Q94" s="112">
        <v>30000</v>
      </c>
      <c r="R94" s="112">
        <v>82938.4</v>
      </c>
      <c r="S94" s="112"/>
      <c r="T94" s="112">
        <v>92614.7</v>
      </c>
      <c r="U94" s="243"/>
      <c r="V94" s="251"/>
      <c r="W94" s="53"/>
      <c r="X94" s="53"/>
      <c r="Y94" s="154"/>
      <c r="Z94" s="154"/>
      <c r="AA94" s="154"/>
      <c r="AB94" s="159"/>
      <c r="AC94" s="154"/>
      <c r="AD94" s="159"/>
      <c r="AE94" s="159"/>
      <c r="AF94" s="159"/>
      <c r="AG94" s="159"/>
      <c r="AH94" s="159"/>
      <c r="AI94" s="159"/>
      <c r="AJ94" s="159"/>
      <c r="AK94" s="159"/>
      <c r="AL94" s="159"/>
      <c r="AM94" s="159"/>
      <c r="AN94" s="159"/>
      <c r="AO94" s="159"/>
      <c r="AP94" s="159"/>
      <c r="AQ94" s="159"/>
      <c r="AR94" s="159"/>
      <c r="AS94" s="159"/>
      <c r="AT94" s="159"/>
      <c r="AU94" s="159"/>
      <c r="AV94" s="159"/>
      <c r="AW94" s="159"/>
      <c r="AX94" s="159"/>
      <c r="AY94" s="159"/>
      <c r="AZ94" s="159"/>
      <c r="BA94" s="159"/>
      <c r="BB94" s="159"/>
      <c r="BC94" s="159"/>
      <c r="BD94" s="159"/>
      <c r="BE94" s="159"/>
      <c r="BF94" s="159"/>
      <c r="BG94" s="159"/>
      <c r="BH94" s="159"/>
      <c r="BI94" s="159"/>
      <c r="BJ94" s="159"/>
      <c r="BK94" s="159"/>
      <c r="BL94" s="159"/>
      <c r="BM94" s="159"/>
      <c r="BN94" s="159"/>
      <c r="BO94" s="159"/>
      <c r="BP94" s="159"/>
      <c r="BQ94" s="159"/>
      <c r="BR94" s="159"/>
      <c r="BS94" s="159"/>
      <c r="BT94" s="159"/>
      <c r="BU94" s="159"/>
      <c r="BV94" s="159"/>
      <c r="BW94" s="159"/>
      <c r="BX94" s="159"/>
      <c r="BY94" s="159"/>
      <c r="BZ94" s="159"/>
    </row>
    <row r="95" spans="1:78" ht="33.75" customHeight="1">
      <c r="A95" s="259"/>
      <c r="B95" s="72" t="s">
        <v>208</v>
      </c>
      <c r="C95" s="259"/>
      <c r="D95" s="66"/>
      <c r="E95" s="66"/>
      <c r="F95" s="13"/>
      <c r="G95" s="112"/>
      <c r="H95" s="112"/>
      <c r="I95" s="112"/>
      <c r="J95" s="112"/>
      <c r="K95" s="112"/>
      <c r="L95" s="112"/>
      <c r="M95" s="112"/>
      <c r="N95" s="112"/>
      <c r="O95" s="112"/>
      <c r="P95" s="112">
        <v>39478.799999999996</v>
      </c>
      <c r="Q95" s="112"/>
      <c r="R95" s="112">
        <v>2747.300000000003</v>
      </c>
      <c r="S95" s="112"/>
      <c r="T95" s="112">
        <v>14596.700000000012</v>
      </c>
      <c r="U95" s="244"/>
      <c r="V95" s="252"/>
      <c r="W95" s="53"/>
      <c r="X95" s="53"/>
      <c r="Y95" s="154"/>
      <c r="Z95" s="154"/>
      <c r="AA95" s="154"/>
      <c r="AB95" s="159"/>
      <c r="AC95" s="154"/>
      <c r="AD95" s="159"/>
      <c r="AE95" s="159"/>
      <c r="AF95" s="159"/>
      <c r="AG95" s="159"/>
      <c r="AH95" s="159"/>
      <c r="AI95" s="159"/>
      <c r="AJ95" s="159"/>
      <c r="AK95" s="159"/>
      <c r="AL95" s="159"/>
      <c r="AM95" s="159"/>
      <c r="AN95" s="159"/>
      <c r="AO95" s="159"/>
      <c r="AP95" s="159"/>
      <c r="AQ95" s="159"/>
      <c r="AR95" s="159"/>
      <c r="AS95" s="159"/>
      <c r="AT95" s="159"/>
      <c r="AU95" s="159"/>
      <c r="AV95" s="159"/>
      <c r="AW95" s="159"/>
      <c r="AX95" s="159"/>
      <c r="AY95" s="159"/>
      <c r="AZ95" s="159"/>
      <c r="BA95" s="159"/>
      <c r="BB95" s="159"/>
      <c r="BC95" s="159"/>
      <c r="BD95" s="159"/>
      <c r="BE95" s="159"/>
      <c r="BF95" s="159"/>
      <c r="BG95" s="159"/>
      <c r="BH95" s="159"/>
      <c r="BI95" s="159"/>
      <c r="BJ95" s="159"/>
      <c r="BK95" s="159"/>
      <c r="BL95" s="159"/>
      <c r="BM95" s="159"/>
      <c r="BN95" s="159"/>
      <c r="BO95" s="159"/>
      <c r="BP95" s="159"/>
      <c r="BQ95" s="159"/>
      <c r="BR95" s="159"/>
      <c r="BS95" s="159"/>
      <c r="BT95" s="159"/>
      <c r="BU95" s="159"/>
      <c r="BV95" s="159"/>
      <c r="BW95" s="159"/>
      <c r="BX95" s="159"/>
      <c r="BY95" s="159"/>
      <c r="BZ95" s="159"/>
    </row>
    <row r="96" spans="1:78" ht="52.5" customHeight="1">
      <c r="A96" s="18" t="s">
        <v>146</v>
      </c>
      <c r="B96" s="90" t="s">
        <v>30</v>
      </c>
      <c r="C96" s="18" t="s">
        <v>62</v>
      </c>
      <c r="D96" s="61"/>
      <c r="E96" s="61"/>
      <c r="F96" s="13"/>
      <c r="G96" s="112">
        <v>0</v>
      </c>
      <c r="H96" s="112">
        <v>11626</v>
      </c>
      <c r="I96" s="112"/>
      <c r="J96" s="112">
        <v>0</v>
      </c>
      <c r="K96" s="112">
        <v>0</v>
      </c>
      <c r="L96" s="112">
        <v>0</v>
      </c>
      <c r="M96" s="112">
        <v>11626</v>
      </c>
      <c r="N96" s="112"/>
      <c r="O96" s="112">
        <v>0</v>
      </c>
      <c r="P96" s="112">
        <v>7230.72766</v>
      </c>
      <c r="Q96" s="112">
        <v>0</v>
      </c>
      <c r="R96" s="112">
        <v>11625.6</v>
      </c>
      <c r="S96" s="112"/>
      <c r="T96" s="112">
        <v>0</v>
      </c>
      <c r="U96" s="106" t="s">
        <v>164</v>
      </c>
      <c r="V96" s="112" t="s">
        <v>214</v>
      </c>
      <c r="W96" s="53"/>
      <c r="X96" s="53"/>
      <c r="Y96" s="154"/>
      <c r="Z96" s="154"/>
      <c r="AA96" s="154"/>
      <c r="AB96" s="159"/>
      <c r="AC96" s="154"/>
      <c r="AD96" s="159"/>
      <c r="AE96" s="159"/>
      <c r="AF96" s="159"/>
      <c r="AG96" s="159"/>
      <c r="AH96" s="159"/>
      <c r="AI96" s="159"/>
      <c r="AJ96" s="159"/>
      <c r="AK96" s="159"/>
      <c r="AL96" s="159"/>
      <c r="AM96" s="159"/>
      <c r="AN96" s="159"/>
      <c r="AO96" s="159"/>
      <c r="AP96" s="159"/>
      <c r="AQ96" s="159"/>
      <c r="AR96" s="159"/>
      <c r="AS96" s="159"/>
      <c r="AT96" s="159"/>
      <c r="AU96" s="159"/>
      <c r="AV96" s="159"/>
      <c r="AW96" s="159"/>
      <c r="AX96" s="159"/>
      <c r="AY96" s="159"/>
      <c r="AZ96" s="159"/>
      <c r="BA96" s="159"/>
      <c r="BB96" s="159"/>
      <c r="BC96" s="159"/>
      <c r="BD96" s="159"/>
      <c r="BE96" s="159"/>
      <c r="BF96" s="159"/>
      <c r="BG96" s="159"/>
      <c r="BH96" s="159"/>
      <c r="BI96" s="159"/>
      <c r="BJ96" s="159"/>
      <c r="BK96" s="159"/>
      <c r="BL96" s="159"/>
      <c r="BM96" s="159"/>
      <c r="BN96" s="159"/>
      <c r="BO96" s="159"/>
      <c r="BP96" s="159"/>
      <c r="BQ96" s="159"/>
      <c r="BR96" s="159"/>
      <c r="BS96" s="159"/>
      <c r="BT96" s="159"/>
      <c r="BU96" s="159"/>
      <c r="BV96" s="159"/>
      <c r="BW96" s="159"/>
      <c r="BX96" s="159"/>
      <c r="BY96" s="159"/>
      <c r="BZ96" s="159"/>
    </row>
    <row r="97" spans="1:78" ht="51.75" customHeight="1">
      <c r="A97" s="97" t="s">
        <v>147</v>
      </c>
      <c r="B97" s="98" t="s">
        <v>203</v>
      </c>
      <c r="C97" s="91"/>
      <c r="D97" s="91"/>
      <c r="E97" s="91"/>
      <c r="F97" s="93"/>
      <c r="G97" s="109">
        <f>G99+G98</f>
        <v>22563.9</v>
      </c>
      <c r="H97" s="109">
        <f>H99+H98</f>
        <v>21679</v>
      </c>
      <c r="I97" s="109"/>
      <c r="J97" s="109">
        <f>J99+J98</f>
        <v>150000</v>
      </c>
      <c r="K97" s="109">
        <f>K101+K99+K98</f>
        <v>0</v>
      </c>
      <c r="L97" s="109">
        <f>L99+L98</f>
        <v>22563.9</v>
      </c>
      <c r="M97" s="109">
        <f>M99+M98</f>
        <v>21679</v>
      </c>
      <c r="N97" s="109"/>
      <c r="O97" s="109">
        <f>O99+O98</f>
        <v>151800</v>
      </c>
      <c r="P97" s="109">
        <f>P99+P98</f>
        <v>0</v>
      </c>
      <c r="Q97" s="109">
        <f>Q99+Q98</f>
        <v>4203.9</v>
      </c>
      <c r="R97" s="109">
        <f>R99+R98</f>
        <v>4039</v>
      </c>
      <c r="S97" s="109"/>
      <c r="T97" s="109">
        <f>T99+T98</f>
        <v>151800</v>
      </c>
      <c r="U97" s="103"/>
      <c r="V97" s="109"/>
      <c r="W97" s="53"/>
      <c r="X97" s="53"/>
      <c r="Y97" s="154"/>
      <c r="Z97" s="154"/>
      <c r="AA97" s="154"/>
      <c r="AB97" s="159"/>
      <c r="AC97" s="154"/>
      <c r="AD97" s="159"/>
      <c r="AE97" s="159"/>
      <c r="AF97" s="159"/>
      <c r="AG97" s="159"/>
      <c r="AH97" s="159"/>
      <c r="AI97" s="159"/>
      <c r="AJ97" s="159"/>
      <c r="AK97" s="159"/>
      <c r="AL97" s="159"/>
      <c r="AM97" s="159"/>
      <c r="AN97" s="159"/>
      <c r="AO97" s="159"/>
      <c r="AP97" s="159"/>
      <c r="AQ97" s="159"/>
      <c r="AR97" s="159"/>
      <c r="AS97" s="159"/>
      <c r="AT97" s="159"/>
      <c r="AU97" s="159"/>
      <c r="AV97" s="159"/>
      <c r="AW97" s="159"/>
      <c r="AX97" s="159"/>
      <c r="AY97" s="159"/>
      <c r="AZ97" s="159"/>
      <c r="BA97" s="159"/>
      <c r="BB97" s="159"/>
      <c r="BC97" s="159"/>
      <c r="BD97" s="159"/>
      <c r="BE97" s="159"/>
      <c r="BF97" s="159"/>
      <c r="BG97" s="159"/>
      <c r="BH97" s="159"/>
      <c r="BI97" s="159"/>
      <c r="BJ97" s="159"/>
      <c r="BK97" s="159"/>
      <c r="BL97" s="159"/>
      <c r="BM97" s="159"/>
      <c r="BN97" s="159"/>
      <c r="BO97" s="159"/>
      <c r="BP97" s="159"/>
      <c r="BQ97" s="159"/>
      <c r="BR97" s="159"/>
      <c r="BS97" s="159"/>
      <c r="BT97" s="159"/>
      <c r="BU97" s="159"/>
      <c r="BV97" s="159"/>
      <c r="BW97" s="159"/>
      <c r="BX97" s="159"/>
      <c r="BY97" s="159"/>
      <c r="BZ97" s="159"/>
    </row>
    <row r="98" spans="1:78" ht="59.25" customHeight="1">
      <c r="A98" s="18" t="s">
        <v>150</v>
      </c>
      <c r="B98" s="100" t="s">
        <v>149</v>
      </c>
      <c r="C98" s="18" t="s">
        <v>62</v>
      </c>
      <c r="D98" s="61"/>
      <c r="E98" s="61"/>
      <c r="F98" s="13"/>
      <c r="G98" s="112">
        <v>18360</v>
      </c>
      <c r="H98" s="112">
        <v>17640</v>
      </c>
      <c r="I98" s="112"/>
      <c r="J98" s="112">
        <v>150000</v>
      </c>
      <c r="K98" s="112"/>
      <c r="L98" s="112">
        <v>18360</v>
      </c>
      <c r="M98" s="112">
        <v>17640</v>
      </c>
      <c r="N98" s="112"/>
      <c r="O98" s="112">
        <v>151800</v>
      </c>
      <c r="P98" s="112">
        <v>0</v>
      </c>
      <c r="Q98" s="112"/>
      <c r="R98" s="112"/>
      <c r="T98" s="112">
        <v>151800</v>
      </c>
      <c r="U98" s="106" t="s">
        <v>224</v>
      </c>
      <c r="V98" s="112" t="s">
        <v>214</v>
      </c>
      <c r="W98" s="53"/>
      <c r="X98" s="53"/>
      <c r="Y98" s="154"/>
      <c r="Z98" s="154"/>
      <c r="AA98" s="154"/>
      <c r="AB98" s="159"/>
      <c r="AC98" s="154"/>
      <c r="AD98" s="159"/>
      <c r="AE98" s="159"/>
      <c r="AF98" s="159"/>
      <c r="AG98" s="159"/>
      <c r="AH98" s="159"/>
      <c r="AI98" s="159"/>
      <c r="AJ98" s="159"/>
      <c r="AK98" s="159"/>
      <c r="AL98" s="159"/>
      <c r="AM98" s="159"/>
      <c r="AN98" s="159"/>
      <c r="AO98" s="159"/>
      <c r="AP98" s="159"/>
      <c r="AQ98" s="159"/>
      <c r="AR98" s="159"/>
      <c r="AS98" s="159"/>
      <c r="AT98" s="159"/>
      <c r="AU98" s="159"/>
      <c r="AV98" s="159"/>
      <c r="AW98" s="159"/>
      <c r="AX98" s="159"/>
      <c r="AY98" s="159"/>
      <c r="AZ98" s="159"/>
      <c r="BA98" s="159"/>
      <c r="BB98" s="159"/>
      <c r="BC98" s="159"/>
      <c r="BD98" s="159"/>
      <c r="BE98" s="159"/>
      <c r="BF98" s="159"/>
      <c r="BG98" s="159"/>
      <c r="BH98" s="159"/>
      <c r="BI98" s="159"/>
      <c r="BJ98" s="159"/>
      <c r="BK98" s="159"/>
      <c r="BL98" s="159"/>
      <c r="BM98" s="159"/>
      <c r="BN98" s="159"/>
      <c r="BO98" s="159"/>
      <c r="BP98" s="159"/>
      <c r="BQ98" s="159"/>
      <c r="BR98" s="159"/>
      <c r="BS98" s="159"/>
      <c r="BT98" s="159"/>
      <c r="BU98" s="159"/>
      <c r="BV98" s="159"/>
      <c r="BW98" s="159"/>
      <c r="BX98" s="159"/>
      <c r="BY98" s="159"/>
      <c r="BZ98" s="159"/>
    </row>
    <row r="99" spans="1:78" ht="77.25" customHeight="1">
      <c r="A99" s="18" t="s">
        <v>151</v>
      </c>
      <c r="B99" s="78" t="s">
        <v>148</v>
      </c>
      <c r="C99" s="18" t="s">
        <v>62</v>
      </c>
      <c r="D99" s="61"/>
      <c r="E99" s="61"/>
      <c r="F99" s="13"/>
      <c r="G99" s="112">
        <v>4203.9</v>
      </c>
      <c r="H99" s="112">
        <v>4039</v>
      </c>
      <c r="I99" s="112"/>
      <c r="J99" s="112"/>
      <c r="K99" s="112"/>
      <c r="L99" s="112">
        <v>4203.9</v>
      </c>
      <c r="M99" s="112">
        <v>4039</v>
      </c>
      <c r="N99" s="112"/>
      <c r="O99" s="112"/>
      <c r="P99" s="112"/>
      <c r="Q99" s="112">
        <v>4203.9</v>
      </c>
      <c r="R99" s="112">
        <v>4039</v>
      </c>
      <c r="S99" s="112"/>
      <c r="T99" s="112"/>
      <c r="U99" s="106" t="s">
        <v>225</v>
      </c>
      <c r="V99" s="112" t="s">
        <v>214</v>
      </c>
      <c r="W99" s="53"/>
      <c r="X99" s="53"/>
      <c r="Y99" s="154"/>
      <c r="Z99" s="154"/>
      <c r="AA99" s="154"/>
      <c r="AB99" s="159"/>
      <c r="AC99" s="154"/>
      <c r="AD99" s="159"/>
      <c r="AE99" s="159"/>
      <c r="AF99" s="159"/>
      <c r="AG99" s="159"/>
      <c r="AH99" s="159"/>
      <c r="AI99" s="159"/>
      <c r="AJ99" s="159"/>
      <c r="AK99" s="159"/>
      <c r="AL99" s="159"/>
      <c r="AM99" s="159"/>
      <c r="AN99" s="159"/>
      <c r="AO99" s="159"/>
      <c r="AP99" s="159"/>
      <c r="AQ99" s="159"/>
      <c r="AR99" s="159"/>
      <c r="AS99" s="159"/>
      <c r="AT99" s="159"/>
      <c r="AU99" s="159"/>
      <c r="AV99" s="159"/>
      <c r="AW99" s="159"/>
      <c r="AX99" s="159"/>
      <c r="AY99" s="159"/>
      <c r="AZ99" s="159"/>
      <c r="BA99" s="159"/>
      <c r="BB99" s="159"/>
      <c r="BC99" s="159"/>
      <c r="BD99" s="159"/>
      <c r="BE99" s="159"/>
      <c r="BF99" s="159"/>
      <c r="BG99" s="159"/>
      <c r="BH99" s="159"/>
      <c r="BI99" s="159"/>
      <c r="BJ99" s="159"/>
      <c r="BK99" s="159"/>
      <c r="BL99" s="159"/>
      <c r="BM99" s="159"/>
      <c r="BN99" s="159"/>
      <c r="BO99" s="159"/>
      <c r="BP99" s="159"/>
      <c r="BQ99" s="159"/>
      <c r="BR99" s="159"/>
      <c r="BS99" s="159"/>
      <c r="BT99" s="159"/>
      <c r="BU99" s="159"/>
      <c r="BV99" s="159"/>
      <c r="BW99" s="159"/>
      <c r="BX99" s="159"/>
      <c r="BY99" s="159"/>
      <c r="BZ99" s="159"/>
    </row>
    <row r="100" spans="1:78" ht="56.25" customHeight="1">
      <c r="A100" s="91" t="s">
        <v>195</v>
      </c>
      <c r="B100" s="134" t="s">
        <v>205</v>
      </c>
      <c r="C100" s="91" t="s">
        <v>62</v>
      </c>
      <c r="D100" s="91"/>
      <c r="E100" s="91"/>
      <c r="F100" s="93"/>
      <c r="G100" s="109"/>
      <c r="H100" s="109">
        <f aca="true" t="shared" si="1" ref="H100:T100">H101</f>
        <v>45008.5</v>
      </c>
      <c r="I100" s="109"/>
      <c r="J100" s="109">
        <f t="shared" si="1"/>
        <v>255389.3</v>
      </c>
      <c r="K100" s="109">
        <f t="shared" si="1"/>
        <v>0</v>
      </c>
      <c r="L100" s="109"/>
      <c r="M100" s="109">
        <f t="shared" si="1"/>
        <v>41258.9</v>
      </c>
      <c r="N100" s="109"/>
      <c r="O100" s="109">
        <f t="shared" si="1"/>
        <v>173721.8</v>
      </c>
      <c r="P100" s="109">
        <f t="shared" si="1"/>
        <v>0</v>
      </c>
      <c r="Q100" s="109"/>
      <c r="R100" s="109">
        <f t="shared" si="1"/>
        <v>41258.9</v>
      </c>
      <c r="S100" s="109"/>
      <c r="T100" s="109">
        <f t="shared" si="1"/>
        <v>173721.8</v>
      </c>
      <c r="U100" s="103"/>
      <c r="V100" s="110"/>
      <c r="W100" s="53"/>
      <c r="X100" s="53"/>
      <c r="Y100" s="154"/>
      <c r="Z100" s="154"/>
      <c r="AA100" s="154"/>
      <c r="AB100" s="161"/>
      <c r="AC100" s="154"/>
      <c r="AD100" s="161"/>
      <c r="AE100" s="161"/>
      <c r="AF100" s="159"/>
      <c r="AG100" s="159"/>
      <c r="AH100" s="159"/>
      <c r="AI100" s="159"/>
      <c r="AJ100" s="159"/>
      <c r="AK100" s="159"/>
      <c r="AL100" s="159"/>
      <c r="AM100" s="159"/>
      <c r="AN100" s="159"/>
      <c r="AO100" s="159"/>
      <c r="AP100" s="159"/>
      <c r="AQ100" s="159"/>
      <c r="AR100" s="159"/>
      <c r="AS100" s="159"/>
      <c r="AT100" s="159"/>
      <c r="AU100" s="159"/>
      <c r="AV100" s="159"/>
      <c r="AW100" s="159"/>
      <c r="AX100" s="159"/>
      <c r="AY100" s="159"/>
      <c r="AZ100" s="159"/>
      <c r="BA100" s="159"/>
      <c r="BB100" s="159"/>
      <c r="BC100" s="159"/>
      <c r="BD100" s="159"/>
      <c r="BE100" s="159"/>
      <c r="BF100" s="159"/>
      <c r="BG100" s="159"/>
      <c r="BH100" s="159"/>
      <c r="BI100" s="159"/>
      <c r="BJ100" s="159"/>
      <c r="BK100" s="159"/>
      <c r="BL100" s="159"/>
      <c r="BM100" s="159"/>
      <c r="BN100" s="159"/>
      <c r="BO100" s="159"/>
      <c r="BP100" s="159"/>
      <c r="BQ100" s="159"/>
      <c r="BR100" s="159"/>
      <c r="BS100" s="159"/>
      <c r="BT100" s="159"/>
      <c r="BU100" s="159"/>
      <c r="BV100" s="159"/>
      <c r="BW100" s="159"/>
      <c r="BX100" s="159"/>
      <c r="BY100" s="159"/>
      <c r="BZ100" s="159"/>
    </row>
    <row r="101" spans="1:78" s="5" customFormat="1" ht="112.5" customHeight="1">
      <c r="A101" s="18" t="s">
        <v>204</v>
      </c>
      <c r="B101" s="78" t="s">
        <v>52</v>
      </c>
      <c r="C101" s="18" t="s">
        <v>62</v>
      </c>
      <c r="D101" s="18"/>
      <c r="E101" s="18"/>
      <c r="F101" s="15"/>
      <c r="G101" s="112"/>
      <c r="H101" s="112">
        <v>45008.5</v>
      </c>
      <c r="I101" s="112"/>
      <c r="J101" s="112">
        <v>255389.3</v>
      </c>
      <c r="K101" s="111"/>
      <c r="L101" s="112"/>
      <c r="M101" s="112">
        <v>41258.9</v>
      </c>
      <c r="N101" s="112"/>
      <c r="O101" s="112">
        <v>173721.8</v>
      </c>
      <c r="P101" s="112">
        <v>0</v>
      </c>
      <c r="Q101" s="112"/>
      <c r="R101" s="112">
        <v>41258.9</v>
      </c>
      <c r="S101" s="112"/>
      <c r="T101" s="112">
        <v>173721.8</v>
      </c>
      <c r="U101" s="106" t="s">
        <v>226</v>
      </c>
      <c r="V101" s="112" t="s">
        <v>214</v>
      </c>
      <c r="W101" s="53"/>
      <c r="X101" s="53"/>
      <c r="Y101" s="154"/>
      <c r="Z101" s="154"/>
      <c r="AA101" s="154"/>
      <c r="AB101" s="161"/>
      <c r="AC101" s="154"/>
      <c r="AD101" s="161"/>
      <c r="AE101" s="161"/>
      <c r="AF101" s="159"/>
      <c r="AG101" s="159"/>
      <c r="AH101" s="159"/>
      <c r="AI101" s="159"/>
      <c r="AJ101" s="159"/>
      <c r="AK101" s="159"/>
      <c r="AL101" s="159"/>
      <c r="AM101" s="159"/>
      <c r="AN101" s="159"/>
      <c r="AO101" s="159"/>
      <c r="AP101" s="159"/>
      <c r="AQ101" s="159"/>
      <c r="AR101" s="159"/>
      <c r="AS101" s="159"/>
      <c r="AT101" s="159"/>
      <c r="AU101" s="159"/>
      <c r="AV101" s="159"/>
      <c r="AW101" s="159"/>
      <c r="AX101" s="159"/>
      <c r="AY101" s="159"/>
      <c r="AZ101" s="159"/>
      <c r="BA101" s="159"/>
      <c r="BB101" s="159"/>
      <c r="BC101" s="159"/>
      <c r="BD101" s="159"/>
      <c r="BE101" s="159"/>
      <c r="BF101" s="159"/>
      <c r="BG101" s="159"/>
      <c r="BH101" s="159"/>
      <c r="BI101" s="159"/>
      <c r="BJ101" s="159"/>
      <c r="BK101" s="159"/>
      <c r="BL101" s="159"/>
      <c r="BM101" s="159"/>
      <c r="BN101" s="159"/>
      <c r="BO101" s="159"/>
      <c r="BP101" s="159"/>
      <c r="BQ101" s="159"/>
      <c r="BR101" s="159"/>
      <c r="BS101" s="159"/>
      <c r="BT101" s="159"/>
      <c r="BU101" s="159"/>
      <c r="BV101" s="159"/>
      <c r="BW101" s="159"/>
      <c r="BX101" s="159"/>
      <c r="BY101" s="159"/>
      <c r="BZ101" s="159"/>
    </row>
    <row r="102" spans="1:78" s="5" customFormat="1" ht="130.5" customHeight="1">
      <c r="A102" s="133" t="s">
        <v>209</v>
      </c>
      <c r="B102" s="134" t="s">
        <v>196</v>
      </c>
      <c r="C102" s="135" t="s">
        <v>197</v>
      </c>
      <c r="D102" s="91"/>
      <c r="E102" s="91"/>
      <c r="F102" s="93"/>
      <c r="G102" s="136">
        <v>58600</v>
      </c>
      <c r="H102" s="110"/>
      <c r="I102" s="110"/>
      <c r="J102" s="110"/>
      <c r="K102" s="109"/>
      <c r="L102" s="110">
        <v>54722.71</v>
      </c>
      <c r="M102" s="110"/>
      <c r="N102" s="110"/>
      <c r="O102" s="110"/>
      <c r="P102" s="110"/>
      <c r="Q102" s="110">
        <v>52707.99</v>
      </c>
      <c r="R102" s="110"/>
      <c r="S102" s="110"/>
      <c r="T102" s="110"/>
      <c r="U102" s="103" t="s">
        <v>218</v>
      </c>
      <c r="V102" s="110" t="s">
        <v>214</v>
      </c>
      <c r="W102" s="53"/>
      <c r="X102" s="53"/>
      <c r="Y102" s="179"/>
      <c r="Z102" s="154"/>
      <c r="AA102" s="154"/>
      <c r="AB102" s="161"/>
      <c r="AC102" s="154"/>
      <c r="AD102" s="162"/>
      <c r="AE102" s="161"/>
      <c r="AF102" s="159"/>
      <c r="AG102" s="159"/>
      <c r="AH102" s="159"/>
      <c r="AI102" s="159"/>
      <c r="AJ102" s="159"/>
      <c r="AK102" s="159"/>
      <c r="AL102" s="159"/>
      <c r="AM102" s="159"/>
      <c r="AN102" s="159"/>
      <c r="AO102" s="159"/>
      <c r="AP102" s="159"/>
      <c r="AQ102" s="159"/>
      <c r="AR102" s="159"/>
      <c r="AS102" s="159"/>
      <c r="AT102" s="159"/>
      <c r="AU102" s="159"/>
      <c r="AV102" s="159"/>
      <c r="AW102" s="159"/>
      <c r="AX102" s="159"/>
      <c r="AY102" s="159"/>
      <c r="AZ102" s="159"/>
      <c r="BA102" s="159"/>
      <c r="BB102" s="159"/>
      <c r="BC102" s="159"/>
      <c r="BD102" s="159"/>
      <c r="BE102" s="159"/>
      <c r="BF102" s="159"/>
      <c r="BG102" s="159"/>
      <c r="BH102" s="159"/>
      <c r="BI102" s="159"/>
      <c r="BJ102" s="159"/>
      <c r="BK102" s="159"/>
      <c r="BL102" s="159"/>
      <c r="BM102" s="159"/>
      <c r="BN102" s="159"/>
      <c r="BO102" s="159"/>
      <c r="BP102" s="159"/>
      <c r="BQ102" s="159"/>
      <c r="BR102" s="159"/>
      <c r="BS102" s="159"/>
      <c r="BT102" s="159"/>
      <c r="BU102" s="159"/>
      <c r="BV102" s="159"/>
      <c r="BW102" s="159"/>
      <c r="BX102" s="159"/>
      <c r="BY102" s="159"/>
      <c r="BZ102" s="159"/>
    </row>
    <row r="103" spans="1:78" s="5" customFormat="1" ht="73.5" customHeight="1">
      <c r="A103" s="247" t="s">
        <v>152</v>
      </c>
      <c r="B103" s="248"/>
      <c r="C103" s="249"/>
      <c r="D103" s="18"/>
      <c r="E103" s="18"/>
      <c r="F103" s="15"/>
      <c r="G103" s="111">
        <f aca="true" t="shared" si="2" ref="G103:T103">G13+G31+G73+G79+G81+G83+G91+G97+G102+G100</f>
        <v>5184423.7</v>
      </c>
      <c r="H103" s="111">
        <f t="shared" si="2"/>
        <v>18041765.670435004</v>
      </c>
      <c r="I103" s="111">
        <f t="shared" si="2"/>
        <v>198795.18303</v>
      </c>
      <c r="J103" s="111">
        <f t="shared" si="2"/>
        <v>487024.6</v>
      </c>
      <c r="K103" s="111">
        <f t="shared" si="2"/>
        <v>25922</v>
      </c>
      <c r="L103" s="111">
        <f t="shared" si="2"/>
        <v>5180546.41</v>
      </c>
      <c r="M103" s="111">
        <f t="shared" si="2"/>
        <v>16803287.01437</v>
      </c>
      <c r="N103" s="111">
        <f t="shared" si="2"/>
        <v>185557.07132999998</v>
      </c>
      <c r="O103" s="111">
        <f t="shared" si="2"/>
        <v>411863.9</v>
      </c>
      <c r="P103" s="111">
        <f t="shared" si="2"/>
        <v>43548.12766</v>
      </c>
      <c r="Q103" s="111">
        <f t="shared" si="2"/>
        <v>4182571.90478</v>
      </c>
      <c r="R103" s="111">
        <f t="shared" si="2"/>
        <v>12243103.930326998</v>
      </c>
      <c r="S103" s="111">
        <f t="shared" si="2"/>
        <v>109646.67700000001</v>
      </c>
      <c r="T103" s="111">
        <f t="shared" si="2"/>
        <v>403236.69999999995</v>
      </c>
      <c r="U103" s="106" t="s">
        <v>255</v>
      </c>
      <c r="V103" s="106"/>
      <c r="W103" s="53"/>
      <c r="X103" s="53"/>
      <c r="Y103" s="180"/>
      <c r="Z103" s="154"/>
      <c r="AA103" s="154"/>
      <c r="AB103" s="161"/>
      <c r="AC103" s="154"/>
      <c r="AD103" s="161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59"/>
      <c r="AS103" s="159"/>
      <c r="AT103" s="159"/>
      <c r="AU103" s="159"/>
      <c r="AV103" s="159"/>
      <c r="AW103" s="159"/>
      <c r="AX103" s="159"/>
      <c r="AY103" s="159"/>
      <c r="AZ103" s="159"/>
      <c r="BA103" s="159"/>
      <c r="BB103" s="159"/>
      <c r="BC103" s="159"/>
      <c r="BD103" s="159"/>
      <c r="BE103" s="159"/>
      <c r="BF103" s="159"/>
      <c r="BG103" s="159"/>
      <c r="BH103" s="159"/>
      <c r="BI103" s="159"/>
      <c r="BJ103" s="159"/>
      <c r="BK103" s="159"/>
      <c r="BL103" s="159"/>
      <c r="BM103" s="159"/>
      <c r="BN103" s="159"/>
      <c r="BO103" s="159"/>
      <c r="BP103" s="159"/>
      <c r="BQ103" s="159"/>
      <c r="BR103" s="159"/>
      <c r="BS103" s="159"/>
      <c r="BT103" s="159"/>
      <c r="BU103" s="159"/>
      <c r="BV103" s="159"/>
      <c r="BW103" s="159"/>
      <c r="BX103" s="159"/>
      <c r="BY103" s="159"/>
      <c r="BZ103" s="159"/>
    </row>
    <row r="104" spans="1:78" s="5" customFormat="1" ht="40.5" customHeight="1">
      <c r="A104" s="247" t="s">
        <v>153</v>
      </c>
      <c r="B104" s="248"/>
      <c r="C104" s="248"/>
      <c r="D104" s="248"/>
      <c r="E104" s="248"/>
      <c r="F104" s="248"/>
      <c r="G104" s="248"/>
      <c r="H104" s="248"/>
      <c r="I104" s="248"/>
      <c r="J104" s="248"/>
      <c r="K104" s="248"/>
      <c r="L104" s="248"/>
      <c r="M104" s="248"/>
      <c r="N104" s="248"/>
      <c r="O104" s="248"/>
      <c r="P104" s="248"/>
      <c r="Q104" s="248"/>
      <c r="R104" s="248"/>
      <c r="S104" s="248"/>
      <c r="T104" s="248"/>
      <c r="U104" s="248"/>
      <c r="V104" s="249"/>
      <c r="W104" s="53"/>
      <c r="X104" s="53"/>
      <c r="Y104" s="181"/>
      <c r="Z104" s="154"/>
      <c r="AA104" s="154"/>
      <c r="AB104" s="161"/>
      <c r="AC104" s="154"/>
      <c r="AD104" s="161"/>
      <c r="AE104" s="159"/>
      <c r="AF104" s="159"/>
      <c r="AG104" s="159"/>
      <c r="AH104" s="159"/>
      <c r="AI104" s="159"/>
      <c r="AJ104" s="159"/>
      <c r="AK104" s="159"/>
      <c r="AL104" s="159"/>
      <c r="AM104" s="159"/>
      <c r="AN104" s="159"/>
      <c r="AO104" s="159"/>
      <c r="AP104" s="159"/>
      <c r="AQ104" s="159"/>
      <c r="AR104" s="159"/>
      <c r="AS104" s="159"/>
      <c r="AT104" s="159"/>
      <c r="AU104" s="159"/>
      <c r="AV104" s="159"/>
      <c r="AW104" s="159"/>
      <c r="AX104" s="159"/>
      <c r="AY104" s="159"/>
      <c r="AZ104" s="159"/>
      <c r="BA104" s="159"/>
      <c r="BB104" s="159"/>
      <c r="BC104" s="159"/>
      <c r="BD104" s="159"/>
      <c r="BE104" s="159"/>
      <c r="BF104" s="159"/>
      <c r="BG104" s="159"/>
      <c r="BH104" s="159"/>
      <c r="BI104" s="159"/>
      <c r="BJ104" s="159"/>
      <c r="BK104" s="159"/>
      <c r="BL104" s="159"/>
      <c r="BM104" s="159"/>
      <c r="BN104" s="159"/>
      <c r="BO104" s="159"/>
      <c r="BP104" s="159"/>
      <c r="BQ104" s="159"/>
      <c r="BR104" s="159"/>
      <c r="BS104" s="159"/>
      <c r="BT104" s="159"/>
      <c r="BU104" s="159"/>
      <c r="BV104" s="159"/>
      <c r="BW104" s="159"/>
      <c r="BX104" s="159"/>
      <c r="BY104" s="159"/>
      <c r="BZ104" s="159"/>
    </row>
    <row r="105" spans="1:78" s="5" customFormat="1" ht="60.75" customHeight="1">
      <c r="A105" s="97" t="s">
        <v>51</v>
      </c>
      <c r="B105" s="98" t="s">
        <v>154</v>
      </c>
      <c r="C105" s="96"/>
      <c r="D105" s="96"/>
      <c r="E105" s="96"/>
      <c r="F105" s="96"/>
      <c r="G105" s="109"/>
      <c r="H105" s="109">
        <f>H108+H107+H106</f>
        <v>1119977.64668</v>
      </c>
      <c r="I105" s="109"/>
      <c r="J105" s="109"/>
      <c r="K105" s="109"/>
      <c r="L105" s="109"/>
      <c r="M105" s="109">
        <f>M108+M107+M106</f>
        <v>998147.24709</v>
      </c>
      <c r="N105" s="109"/>
      <c r="O105" s="109"/>
      <c r="P105" s="109"/>
      <c r="Q105" s="109"/>
      <c r="R105" s="109">
        <f>R108+R107+R106</f>
        <v>1004982.77403</v>
      </c>
      <c r="S105" s="110"/>
      <c r="T105" s="110"/>
      <c r="U105" s="110"/>
      <c r="V105" s="96"/>
      <c r="W105" s="53"/>
      <c r="X105" s="53"/>
      <c r="Y105" s="166"/>
      <c r="Z105" s="154"/>
      <c r="AA105" s="154"/>
      <c r="AB105" s="161"/>
      <c r="AC105" s="154"/>
      <c r="AD105" s="161"/>
      <c r="AE105" s="159"/>
      <c r="AF105" s="159"/>
      <c r="AG105" s="159"/>
      <c r="AH105" s="159"/>
      <c r="AI105" s="159"/>
      <c r="AJ105" s="159"/>
      <c r="AK105" s="159"/>
      <c r="AL105" s="159"/>
      <c r="AM105" s="159"/>
      <c r="AN105" s="159"/>
      <c r="AO105" s="159"/>
      <c r="AP105" s="159"/>
      <c r="AQ105" s="159"/>
      <c r="AR105" s="159"/>
      <c r="AS105" s="159"/>
      <c r="AT105" s="159"/>
      <c r="AU105" s="159"/>
      <c r="AV105" s="159"/>
      <c r="AW105" s="159"/>
      <c r="AX105" s="159"/>
      <c r="AY105" s="159"/>
      <c r="AZ105" s="159"/>
      <c r="BA105" s="159"/>
      <c r="BB105" s="159"/>
      <c r="BC105" s="159"/>
      <c r="BD105" s="159"/>
      <c r="BE105" s="159"/>
      <c r="BF105" s="159"/>
      <c r="BG105" s="159"/>
      <c r="BH105" s="159"/>
      <c r="BI105" s="159"/>
      <c r="BJ105" s="159"/>
      <c r="BK105" s="159"/>
      <c r="BL105" s="159"/>
      <c r="BM105" s="159"/>
      <c r="BN105" s="159"/>
      <c r="BO105" s="159"/>
      <c r="BP105" s="159"/>
      <c r="BQ105" s="159"/>
      <c r="BR105" s="159"/>
      <c r="BS105" s="159"/>
      <c r="BT105" s="159"/>
      <c r="BU105" s="159"/>
      <c r="BV105" s="159"/>
      <c r="BW105" s="159"/>
      <c r="BX105" s="159"/>
      <c r="BY105" s="159"/>
      <c r="BZ105" s="159"/>
    </row>
    <row r="106" spans="1:78" s="5" customFormat="1" ht="60" customHeight="1">
      <c r="A106" s="18" t="s">
        <v>31</v>
      </c>
      <c r="B106" s="90" t="s">
        <v>155</v>
      </c>
      <c r="C106" s="18" t="s">
        <v>41</v>
      </c>
      <c r="D106" s="61"/>
      <c r="E106" s="61"/>
      <c r="F106" s="13"/>
      <c r="G106" s="111"/>
      <c r="H106" s="112">
        <v>682670.07508</v>
      </c>
      <c r="I106" s="112"/>
      <c r="J106" s="112"/>
      <c r="K106" s="112"/>
      <c r="L106" s="112"/>
      <c r="M106" s="112">
        <v>678198.62549</v>
      </c>
      <c r="N106" s="112"/>
      <c r="O106" s="112"/>
      <c r="P106" s="112"/>
      <c r="Q106" s="206"/>
      <c r="R106" s="112">
        <v>685034.15243</v>
      </c>
      <c r="S106" s="112"/>
      <c r="T106" s="112"/>
      <c r="U106" s="106" t="s">
        <v>286</v>
      </c>
      <c r="V106" s="112" t="s">
        <v>214</v>
      </c>
      <c r="W106" s="53"/>
      <c r="X106" s="53"/>
      <c r="Y106" s="182"/>
      <c r="Z106" s="154"/>
      <c r="AA106" s="154"/>
      <c r="AB106" s="161"/>
      <c r="AC106" s="154"/>
      <c r="AD106" s="161"/>
      <c r="AE106" s="159"/>
      <c r="AF106" s="159"/>
      <c r="AG106" s="159"/>
      <c r="AH106" s="159"/>
      <c r="AI106" s="159"/>
      <c r="AJ106" s="159"/>
      <c r="AK106" s="159"/>
      <c r="AL106" s="159"/>
      <c r="AM106" s="159"/>
      <c r="AN106" s="159"/>
      <c r="AO106" s="159"/>
      <c r="AP106" s="159"/>
      <c r="AQ106" s="159"/>
      <c r="AR106" s="159"/>
      <c r="AS106" s="159"/>
      <c r="AT106" s="159"/>
      <c r="AU106" s="159"/>
      <c r="AV106" s="159"/>
      <c r="AW106" s="159"/>
      <c r="AX106" s="159"/>
      <c r="AY106" s="159"/>
      <c r="AZ106" s="159"/>
      <c r="BA106" s="159"/>
      <c r="BB106" s="159"/>
      <c r="BC106" s="159"/>
      <c r="BD106" s="159"/>
      <c r="BE106" s="159"/>
      <c r="BF106" s="159"/>
      <c r="BG106" s="159"/>
      <c r="BH106" s="159"/>
      <c r="BI106" s="159"/>
      <c r="BJ106" s="159"/>
      <c r="BK106" s="159"/>
      <c r="BL106" s="159"/>
      <c r="BM106" s="159"/>
      <c r="BN106" s="159"/>
      <c r="BO106" s="159"/>
      <c r="BP106" s="159"/>
      <c r="BQ106" s="159"/>
      <c r="BR106" s="159"/>
      <c r="BS106" s="159"/>
      <c r="BT106" s="159"/>
      <c r="BU106" s="159"/>
      <c r="BV106" s="159"/>
      <c r="BW106" s="159"/>
      <c r="BX106" s="159"/>
      <c r="BY106" s="159"/>
      <c r="BZ106" s="159"/>
    </row>
    <row r="107" spans="1:78" s="5" customFormat="1" ht="103.5" customHeight="1">
      <c r="A107" s="18" t="s">
        <v>32</v>
      </c>
      <c r="B107" s="78" t="s">
        <v>156</v>
      </c>
      <c r="C107" s="18" t="s">
        <v>40</v>
      </c>
      <c r="D107" s="18"/>
      <c r="E107" s="18"/>
      <c r="F107" s="15"/>
      <c r="G107" s="111"/>
      <c r="H107" s="112">
        <v>425837.5716</v>
      </c>
      <c r="I107" s="112"/>
      <c r="J107" s="112"/>
      <c r="K107" s="112"/>
      <c r="L107" s="112"/>
      <c r="M107" s="112">
        <v>308478.9016</v>
      </c>
      <c r="N107" s="112"/>
      <c r="O107" s="112"/>
      <c r="P107" s="112"/>
      <c r="Q107" s="206"/>
      <c r="R107" s="112">
        <v>308478.9016</v>
      </c>
      <c r="S107" s="111"/>
      <c r="T107" s="111"/>
      <c r="U107" s="106" t="s">
        <v>287</v>
      </c>
      <c r="V107" s="112" t="s">
        <v>215</v>
      </c>
      <c r="W107" s="53"/>
      <c r="X107" s="53"/>
      <c r="Y107" s="183"/>
      <c r="Z107" s="154"/>
      <c r="AA107" s="154"/>
      <c r="AB107" s="161"/>
      <c r="AC107" s="154"/>
      <c r="AD107" s="161"/>
      <c r="AE107" s="159"/>
      <c r="AF107" s="159"/>
      <c r="AG107" s="159"/>
      <c r="AH107" s="159"/>
      <c r="AI107" s="159"/>
      <c r="AJ107" s="159"/>
      <c r="AK107" s="159"/>
      <c r="AL107" s="159"/>
      <c r="AM107" s="159"/>
      <c r="AN107" s="159"/>
      <c r="AO107" s="159"/>
      <c r="AP107" s="159"/>
      <c r="AQ107" s="159"/>
      <c r="AR107" s="159"/>
      <c r="AS107" s="159"/>
      <c r="AT107" s="159"/>
      <c r="AU107" s="159"/>
      <c r="AV107" s="159"/>
      <c r="AW107" s="159"/>
      <c r="AX107" s="159"/>
      <c r="AY107" s="159"/>
      <c r="AZ107" s="159"/>
      <c r="BA107" s="159"/>
      <c r="BB107" s="159"/>
      <c r="BC107" s="159"/>
      <c r="BD107" s="159"/>
      <c r="BE107" s="159"/>
      <c r="BF107" s="159"/>
      <c r="BG107" s="159"/>
      <c r="BH107" s="159"/>
      <c r="BI107" s="159"/>
      <c r="BJ107" s="159"/>
      <c r="BK107" s="159"/>
      <c r="BL107" s="159"/>
      <c r="BM107" s="159"/>
      <c r="BN107" s="159"/>
      <c r="BO107" s="159"/>
      <c r="BP107" s="159"/>
      <c r="BQ107" s="159"/>
      <c r="BR107" s="159"/>
      <c r="BS107" s="159"/>
      <c r="BT107" s="159"/>
      <c r="BU107" s="159"/>
      <c r="BV107" s="159"/>
      <c r="BW107" s="159"/>
      <c r="BX107" s="159"/>
      <c r="BY107" s="159"/>
      <c r="BZ107" s="159"/>
    </row>
    <row r="108" spans="1:78" s="5" customFormat="1" ht="108.75" customHeight="1">
      <c r="A108" s="18" t="s">
        <v>33</v>
      </c>
      <c r="B108" s="78" t="s">
        <v>157</v>
      </c>
      <c r="C108" s="18" t="s">
        <v>37</v>
      </c>
      <c r="D108" s="61"/>
      <c r="E108" s="61"/>
      <c r="F108" s="15"/>
      <c r="G108" s="111"/>
      <c r="H108" s="112">
        <v>11470</v>
      </c>
      <c r="I108" s="112"/>
      <c r="J108" s="112"/>
      <c r="K108" s="112"/>
      <c r="L108" s="112"/>
      <c r="M108" s="112">
        <v>11469.72</v>
      </c>
      <c r="N108" s="112"/>
      <c r="O108" s="112"/>
      <c r="P108" s="112"/>
      <c r="Q108" s="206"/>
      <c r="R108" s="112">
        <v>11469.72</v>
      </c>
      <c r="S108" s="111"/>
      <c r="T108" s="111"/>
      <c r="U108" s="106" t="s">
        <v>285</v>
      </c>
      <c r="V108" s="112" t="s">
        <v>214</v>
      </c>
      <c r="W108" s="53"/>
      <c r="X108" s="53"/>
      <c r="Y108" s="184"/>
      <c r="Z108" s="154"/>
      <c r="AA108" s="154"/>
      <c r="AB108" s="161"/>
      <c r="AC108" s="154"/>
      <c r="AD108" s="161"/>
      <c r="AE108" s="159"/>
      <c r="AF108" s="159"/>
      <c r="AG108" s="159"/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59"/>
      <c r="BG108" s="159"/>
      <c r="BH108" s="159"/>
      <c r="BI108" s="159"/>
      <c r="BJ108" s="159"/>
      <c r="BK108" s="159"/>
      <c r="BL108" s="159"/>
      <c r="BM108" s="159"/>
      <c r="BN108" s="159"/>
      <c r="BO108" s="159"/>
      <c r="BP108" s="159"/>
      <c r="BQ108" s="159"/>
      <c r="BR108" s="159"/>
      <c r="BS108" s="159"/>
      <c r="BT108" s="159"/>
      <c r="BU108" s="159"/>
      <c r="BV108" s="159"/>
      <c r="BW108" s="159"/>
      <c r="BX108" s="159"/>
      <c r="BY108" s="159"/>
      <c r="BZ108" s="159"/>
    </row>
    <row r="109" spans="1:78" s="5" customFormat="1" ht="93" customHeight="1">
      <c r="A109" s="97" t="s">
        <v>45</v>
      </c>
      <c r="B109" s="98" t="s">
        <v>158</v>
      </c>
      <c r="C109" s="97"/>
      <c r="D109" s="97"/>
      <c r="E109" s="97"/>
      <c r="F109" s="102"/>
      <c r="G109" s="113"/>
      <c r="H109" s="113">
        <f>H110+H111+H115+H116</f>
        <v>30899.91</v>
      </c>
      <c r="I109" s="113"/>
      <c r="J109" s="113"/>
      <c r="K109" s="113"/>
      <c r="L109" s="113"/>
      <c r="M109" s="113">
        <f>M110+M111+M115+M116</f>
        <v>30899.9</v>
      </c>
      <c r="N109" s="113"/>
      <c r="O109" s="113"/>
      <c r="P109" s="113"/>
      <c r="Q109" s="207"/>
      <c r="R109" s="113">
        <f>R110+R111+R115+R116</f>
        <v>29396.600000000002</v>
      </c>
      <c r="S109" s="113"/>
      <c r="T109" s="113"/>
      <c r="U109" s="113"/>
      <c r="V109" s="113"/>
      <c r="W109" s="53"/>
      <c r="X109" s="53"/>
      <c r="Y109" s="184"/>
      <c r="Z109" s="154"/>
      <c r="AA109" s="154"/>
      <c r="AB109" s="161"/>
      <c r="AC109" s="154"/>
      <c r="AD109" s="161"/>
      <c r="AE109" s="159"/>
      <c r="AF109" s="159"/>
      <c r="AG109" s="159"/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59"/>
      <c r="BG109" s="159"/>
      <c r="BH109" s="159"/>
      <c r="BI109" s="159"/>
      <c r="BJ109" s="159"/>
      <c r="BK109" s="159"/>
      <c r="BL109" s="159"/>
      <c r="BM109" s="159"/>
      <c r="BN109" s="159"/>
      <c r="BO109" s="159"/>
      <c r="BP109" s="159"/>
      <c r="BQ109" s="159"/>
      <c r="BR109" s="159"/>
      <c r="BS109" s="159"/>
      <c r="BT109" s="159"/>
      <c r="BU109" s="159"/>
      <c r="BV109" s="159"/>
      <c r="BW109" s="159"/>
      <c r="BX109" s="159"/>
      <c r="BY109" s="159"/>
      <c r="BZ109" s="159"/>
    </row>
    <row r="110" spans="1:78" s="5" customFormat="1" ht="107.25" customHeight="1">
      <c r="A110" s="18" t="s">
        <v>34</v>
      </c>
      <c r="B110" s="79" t="s">
        <v>29</v>
      </c>
      <c r="C110" s="66" t="s">
        <v>62</v>
      </c>
      <c r="D110" s="66"/>
      <c r="E110" s="66"/>
      <c r="F110" s="13"/>
      <c r="G110" s="112"/>
      <c r="H110" s="112">
        <v>27969</v>
      </c>
      <c r="I110" s="112"/>
      <c r="J110" s="112"/>
      <c r="K110" s="112"/>
      <c r="L110" s="112"/>
      <c r="M110" s="112">
        <v>27969</v>
      </c>
      <c r="N110" s="112"/>
      <c r="O110" s="112"/>
      <c r="P110" s="112"/>
      <c r="Q110" s="206"/>
      <c r="R110" s="112">
        <v>26885.7</v>
      </c>
      <c r="S110" s="112"/>
      <c r="T110" s="112"/>
      <c r="U110" s="106" t="s">
        <v>227</v>
      </c>
      <c r="V110" s="112" t="s">
        <v>214</v>
      </c>
      <c r="W110" s="53"/>
      <c r="X110" s="53"/>
      <c r="Y110" s="184"/>
      <c r="Z110" s="154"/>
      <c r="AA110" s="154"/>
      <c r="AB110" s="161"/>
      <c r="AC110" s="154"/>
      <c r="AD110" s="161"/>
      <c r="AE110" s="159"/>
      <c r="AF110" s="159"/>
      <c r="AG110" s="159"/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159"/>
      <c r="AZ110" s="159"/>
      <c r="BA110" s="159"/>
      <c r="BB110" s="159"/>
      <c r="BC110" s="159"/>
      <c r="BD110" s="159"/>
      <c r="BE110" s="159"/>
      <c r="BF110" s="159"/>
      <c r="BG110" s="159"/>
      <c r="BH110" s="159"/>
      <c r="BI110" s="159"/>
      <c r="BJ110" s="159"/>
      <c r="BK110" s="159"/>
      <c r="BL110" s="159"/>
      <c r="BM110" s="159"/>
      <c r="BN110" s="159"/>
      <c r="BO110" s="159"/>
      <c r="BP110" s="159"/>
      <c r="BQ110" s="159"/>
      <c r="BR110" s="159"/>
      <c r="BS110" s="159"/>
      <c r="BT110" s="159"/>
      <c r="BU110" s="159"/>
      <c r="BV110" s="159"/>
      <c r="BW110" s="159"/>
      <c r="BX110" s="159"/>
      <c r="BY110" s="159"/>
      <c r="BZ110" s="159"/>
    </row>
    <row r="111" spans="1:78" s="5" customFormat="1" ht="68.25" customHeight="1">
      <c r="A111" s="18" t="s">
        <v>35</v>
      </c>
      <c r="B111" s="70" t="s">
        <v>159</v>
      </c>
      <c r="C111" s="236" t="s">
        <v>62</v>
      </c>
      <c r="D111" s="61"/>
      <c r="E111" s="61"/>
      <c r="F111" s="15"/>
      <c r="G111" s="111"/>
      <c r="H111" s="112">
        <v>2480.9100000000003</v>
      </c>
      <c r="I111" s="111"/>
      <c r="J111" s="111"/>
      <c r="K111" s="111"/>
      <c r="L111" s="111"/>
      <c r="M111" s="112">
        <v>2480.9</v>
      </c>
      <c r="N111" s="111"/>
      <c r="O111" s="111"/>
      <c r="P111" s="111"/>
      <c r="Q111" s="153"/>
      <c r="R111" s="112">
        <v>2480.9</v>
      </c>
      <c r="S111" s="111"/>
      <c r="T111" s="111"/>
      <c r="U111" s="106" t="s">
        <v>228</v>
      </c>
      <c r="V111" s="112" t="s">
        <v>214</v>
      </c>
      <c r="W111" s="53"/>
      <c r="X111" s="53"/>
      <c r="Y111" s="185"/>
      <c r="Z111" s="154"/>
      <c r="AA111" s="154"/>
      <c r="AB111" s="161"/>
      <c r="AC111" s="154"/>
      <c r="AD111" s="161"/>
      <c r="AE111" s="159"/>
      <c r="AF111" s="159"/>
      <c r="AG111" s="159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9"/>
      <c r="BD111" s="159"/>
      <c r="BE111" s="159"/>
      <c r="BF111" s="159"/>
      <c r="BG111" s="159"/>
      <c r="BH111" s="159"/>
      <c r="BI111" s="159"/>
      <c r="BJ111" s="159"/>
      <c r="BK111" s="159"/>
      <c r="BL111" s="159"/>
      <c r="BM111" s="159"/>
      <c r="BN111" s="159"/>
      <c r="BO111" s="159"/>
      <c r="BP111" s="159"/>
      <c r="BQ111" s="159"/>
      <c r="BR111" s="159"/>
      <c r="BS111" s="159"/>
      <c r="BT111" s="159"/>
      <c r="BU111" s="159"/>
      <c r="BV111" s="159"/>
      <c r="BW111" s="159"/>
      <c r="BX111" s="159"/>
      <c r="BY111" s="159"/>
      <c r="BZ111" s="159"/>
    </row>
    <row r="112" spans="1:78" s="5" customFormat="1" ht="62.25" customHeight="1">
      <c r="A112" s="18" t="s">
        <v>66</v>
      </c>
      <c r="B112" s="71" t="s">
        <v>166</v>
      </c>
      <c r="C112" s="237"/>
      <c r="D112" s="66"/>
      <c r="E112" s="66"/>
      <c r="F112" s="15"/>
      <c r="G112" s="112"/>
      <c r="H112" s="112">
        <v>0.01</v>
      </c>
      <c r="I112" s="112"/>
      <c r="J112" s="112"/>
      <c r="K112" s="111"/>
      <c r="L112" s="111"/>
      <c r="M112" s="112">
        <v>0</v>
      </c>
      <c r="N112" s="111"/>
      <c r="O112" s="111"/>
      <c r="P112" s="111"/>
      <c r="Q112" s="153"/>
      <c r="R112" s="112">
        <v>0</v>
      </c>
      <c r="S112" s="111"/>
      <c r="T112" s="111"/>
      <c r="U112" s="106" t="s">
        <v>229</v>
      </c>
      <c r="V112" s="112" t="s">
        <v>214</v>
      </c>
      <c r="W112" s="53"/>
      <c r="X112" s="53"/>
      <c r="Y112" s="185"/>
      <c r="Z112" s="154"/>
      <c r="AA112" s="154"/>
      <c r="AB112" s="161"/>
      <c r="AC112" s="154"/>
      <c r="AD112" s="161"/>
      <c r="AE112" s="159"/>
      <c r="AF112" s="159"/>
      <c r="AG112" s="159"/>
      <c r="AH112" s="159"/>
      <c r="AI112" s="159"/>
      <c r="AJ112" s="159"/>
      <c r="AK112" s="159"/>
      <c r="AL112" s="159"/>
      <c r="AM112" s="159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9"/>
      <c r="BD112" s="159"/>
      <c r="BE112" s="159"/>
      <c r="BF112" s="159"/>
      <c r="BG112" s="159"/>
      <c r="BH112" s="159"/>
      <c r="BI112" s="159"/>
      <c r="BJ112" s="159"/>
      <c r="BK112" s="159"/>
      <c r="BL112" s="159"/>
      <c r="BM112" s="159"/>
      <c r="BN112" s="159"/>
      <c r="BO112" s="159"/>
      <c r="BP112" s="159"/>
      <c r="BQ112" s="159"/>
      <c r="BR112" s="159"/>
      <c r="BS112" s="159"/>
      <c r="BT112" s="159"/>
      <c r="BU112" s="159"/>
      <c r="BV112" s="159"/>
      <c r="BW112" s="159"/>
      <c r="BX112" s="159"/>
      <c r="BY112" s="159"/>
      <c r="BZ112" s="159"/>
    </row>
    <row r="113" spans="1:78" s="5" customFormat="1" ht="87" customHeight="1" hidden="1">
      <c r="A113" s="18" t="s">
        <v>102</v>
      </c>
      <c r="B113" s="71" t="s">
        <v>167</v>
      </c>
      <c r="C113" s="237"/>
      <c r="D113" s="66"/>
      <c r="E113" s="66"/>
      <c r="F113" s="15"/>
      <c r="G113" s="112"/>
      <c r="H113" s="139">
        <v>0</v>
      </c>
      <c r="I113" s="112"/>
      <c r="J113" s="112"/>
      <c r="K113" s="111"/>
      <c r="L113" s="111"/>
      <c r="M113" s="112">
        <v>0</v>
      </c>
      <c r="N113" s="111"/>
      <c r="O113" s="111"/>
      <c r="P113" s="111"/>
      <c r="Q113" s="153"/>
      <c r="R113" s="112">
        <v>0</v>
      </c>
      <c r="S113" s="111"/>
      <c r="T113" s="111"/>
      <c r="U113" s="106" t="s">
        <v>165</v>
      </c>
      <c r="V113" s="112" t="s">
        <v>214</v>
      </c>
      <c r="W113" s="53"/>
      <c r="X113" s="53"/>
      <c r="Y113" s="184"/>
      <c r="Z113" s="154"/>
      <c r="AA113" s="154"/>
      <c r="AB113" s="161"/>
      <c r="AC113" s="154"/>
      <c r="AD113" s="161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159"/>
      <c r="BT113" s="159"/>
      <c r="BU113" s="159"/>
      <c r="BV113" s="159"/>
      <c r="BW113" s="159"/>
      <c r="BX113" s="159"/>
      <c r="BY113" s="159"/>
      <c r="BZ113" s="159"/>
    </row>
    <row r="114" spans="1:78" s="5" customFormat="1" ht="52.5" customHeight="1">
      <c r="A114" s="18" t="s">
        <v>102</v>
      </c>
      <c r="B114" s="71" t="s">
        <v>168</v>
      </c>
      <c r="C114" s="238"/>
      <c r="D114" s="66"/>
      <c r="E114" s="66"/>
      <c r="F114" s="15"/>
      <c r="G114" s="112"/>
      <c r="H114" s="112">
        <v>2480.9</v>
      </c>
      <c r="I114" s="112"/>
      <c r="J114" s="112"/>
      <c r="K114" s="111"/>
      <c r="L114" s="111"/>
      <c r="M114" s="112">
        <v>2480.9</v>
      </c>
      <c r="N114" s="111"/>
      <c r="O114" s="111"/>
      <c r="P114" s="111"/>
      <c r="Q114" s="153"/>
      <c r="R114" s="112">
        <v>2480.9</v>
      </c>
      <c r="S114" s="111"/>
      <c r="T114" s="111"/>
      <c r="U114" s="106" t="s">
        <v>230</v>
      </c>
      <c r="V114" s="112" t="s">
        <v>214</v>
      </c>
      <c r="W114" s="53"/>
      <c r="X114" s="53"/>
      <c r="Y114" s="185"/>
      <c r="Z114" s="154"/>
      <c r="AA114" s="154"/>
      <c r="AB114" s="161"/>
      <c r="AC114" s="154"/>
      <c r="AD114" s="161"/>
      <c r="AE114" s="159"/>
      <c r="AF114" s="159"/>
      <c r="AG114" s="159"/>
      <c r="AH114" s="159"/>
      <c r="AI114" s="159"/>
      <c r="AJ114" s="159"/>
      <c r="AK114" s="159"/>
      <c r="AL114" s="159"/>
      <c r="AM114" s="159"/>
      <c r="AN114" s="159"/>
      <c r="AO114" s="159"/>
      <c r="AP114" s="159"/>
      <c r="AQ114" s="159"/>
      <c r="AR114" s="159"/>
      <c r="AS114" s="159"/>
      <c r="AT114" s="159"/>
      <c r="AU114" s="159"/>
      <c r="AV114" s="159"/>
      <c r="AW114" s="159"/>
      <c r="AX114" s="159"/>
      <c r="AY114" s="159"/>
      <c r="AZ114" s="159"/>
      <c r="BA114" s="159"/>
      <c r="BB114" s="159"/>
      <c r="BC114" s="159"/>
      <c r="BD114" s="159"/>
      <c r="BE114" s="159"/>
      <c r="BF114" s="159"/>
      <c r="BG114" s="159"/>
      <c r="BH114" s="159"/>
      <c r="BI114" s="159"/>
      <c r="BJ114" s="159"/>
      <c r="BK114" s="159"/>
      <c r="BL114" s="159"/>
      <c r="BM114" s="159"/>
      <c r="BN114" s="159"/>
      <c r="BO114" s="159"/>
      <c r="BP114" s="159"/>
      <c r="BQ114" s="159"/>
      <c r="BR114" s="159"/>
      <c r="BS114" s="159"/>
      <c r="BT114" s="159"/>
      <c r="BU114" s="159"/>
      <c r="BV114" s="159"/>
      <c r="BW114" s="159"/>
      <c r="BX114" s="159"/>
      <c r="BY114" s="159"/>
      <c r="BZ114" s="159"/>
    </row>
    <row r="115" spans="1:78" s="5" customFormat="1" ht="86.25" customHeight="1">
      <c r="A115" s="140" t="s">
        <v>36</v>
      </c>
      <c r="B115" s="71" t="s">
        <v>206</v>
      </c>
      <c r="C115" s="141"/>
      <c r="D115" s="137"/>
      <c r="E115" s="137"/>
      <c r="F115" s="15"/>
      <c r="G115" s="112"/>
      <c r="H115" s="112">
        <v>300</v>
      </c>
      <c r="I115" s="112"/>
      <c r="J115" s="112"/>
      <c r="K115" s="111"/>
      <c r="L115" s="111"/>
      <c r="M115" s="112">
        <v>300</v>
      </c>
      <c r="N115" s="111"/>
      <c r="O115" s="111"/>
      <c r="P115" s="111"/>
      <c r="Q115" s="153"/>
      <c r="R115" s="112">
        <v>30</v>
      </c>
      <c r="S115" s="111"/>
      <c r="T115" s="111"/>
      <c r="U115" s="106" t="s">
        <v>231</v>
      </c>
      <c r="V115" s="112" t="s">
        <v>215</v>
      </c>
      <c r="W115" s="53"/>
      <c r="X115" s="53"/>
      <c r="Y115" s="186"/>
      <c r="Z115" s="154"/>
      <c r="AA115" s="154"/>
      <c r="AB115" s="161"/>
      <c r="AC115" s="154"/>
      <c r="AD115" s="161"/>
      <c r="AE115" s="159"/>
      <c r="AF115" s="159"/>
      <c r="AG115" s="159"/>
      <c r="AH115" s="159"/>
      <c r="AI115" s="159"/>
      <c r="AJ115" s="159"/>
      <c r="AK115" s="159"/>
      <c r="AL115" s="159"/>
      <c r="AM115" s="159"/>
      <c r="AN115" s="159"/>
      <c r="AO115" s="159"/>
      <c r="AP115" s="159"/>
      <c r="AQ115" s="159"/>
      <c r="AR115" s="159"/>
      <c r="AS115" s="159"/>
      <c r="AT115" s="159"/>
      <c r="AU115" s="159"/>
      <c r="AV115" s="159"/>
      <c r="AW115" s="159"/>
      <c r="AX115" s="159"/>
      <c r="AY115" s="159"/>
      <c r="AZ115" s="159"/>
      <c r="BA115" s="159"/>
      <c r="BB115" s="159"/>
      <c r="BC115" s="159"/>
      <c r="BD115" s="159"/>
      <c r="BE115" s="159"/>
      <c r="BF115" s="159"/>
      <c r="BG115" s="159"/>
      <c r="BH115" s="159"/>
      <c r="BI115" s="159"/>
      <c r="BJ115" s="159"/>
      <c r="BK115" s="159"/>
      <c r="BL115" s="159"/>
      <c r="BM115" s="159"/>
      <c r="BN115" s="159"/>
      <c r="BO115" s="159"/>
      <c r="BP115" s="159"/>
      <c r="BQ115" s="159"/>
      <c r="BR115" s="159"/>
      <c r="BS115" s="159"/>
      <c r="BT115" s="159"/>
      <c r="BU115" s="159"/>
      <c r="BV115" s="159"/>
      <c r="BW115" s="159"/>
      <c r="BX115" s="159"/>
      <c r="BY115" s="159"/>
      <c r="BZ115" s="159"/>
    </row>
    <row r="116" spans="1:78" s="5" customFormat="1" ht="110.25" customHeight="1">
      <c r="A116" s="140" t="s">
        <v>38</v>
      </c>
      <c r="B116" s="71" t="s">
        <v>207</v>
      </c>
      <c r="C116" s="141"/>
      <c r="D116" s="137"/>
      <c r="E116" s="137"/>
      <c r="F116" s="15"/>
      <c r="G116" s="112"/>
      <c r="H116" s="112">
        <v>150</v>
      </c>
      <c r="I116" s="112"/>
      <c r="J116" s="112"/>
      <c r="K116" s="111"/>
      <c r="L116" s="111"/>
      <c r="M116" s="112">
        <v>150</v>
      </c>
      <c r="N116" s="111"/>
      <c r="O116" s="111"/>
      <c r="P116" s="111"/>
      <c r="Q116" s="153"/>
      <c r="R116" s="112">
        <v>0</v>
      </c>
      <c r="S116" s="111"/>
      <c r="T116" s="111"/>
      <c r="U116" s="106" t="s">
        <v>232</v>
      </c>
      <c r="V116" s="112" t="s">
        <v>215</v>
      </c>
      <c r="W116" s="53"/>
      <c r="X116" s="53"/>
      <c r="Y116" s="186"/>
      <c r="Z116" s="154"/>
      <c r="AA116" s="154"/>
      <c r="AB116" s="161"/>
      <c r="AC116" s="154"/>
      <c r="AD116" s="161"/>
      <c r="AE116" s="159"/>
      <c r="AF116" s="159"/>
      <c r="AG116" s="159"/>
      <c r="AH116" s="159"/>
      <c r="AI116" s="159"/>
      <c r="AJ116" s="159"/>
      <c r="AK116" s="159"/>
      <c r="AL116" s="159"/>
      <c r="AM116" s="159"/>
      <c r="AN116" s="159"/>
      <c r="AO116" s="159"/>
      <c r="AP116" s="159"/>
      <c r="AQ116" s="159"/>
      <c r="AR116" s="159"/>
      <c r="AS116" s="159"/>
      <c r="AT116" s="159"/>
      <c r="AU116" s="159"/>
      <c r="AV116" s="159"/>
      <c r="AW116" s="159"/>
      <c r="AX116" s="159"/>
      <c r="AY116" s="159"/>
      <c r="AZ116" s="159"/>
      <c r="BA116" s="159"/>
      <c r="BB116" s="159"/>
      <c r="BC116" s="159"/>
      <c r="BD116" s="159"/>
      <c r="BE116" s="159"/>
      <c r="BF116" s="159"/>
      <c r="BG116" s="159"/>
      <c r="BH116" s="159"/>
      <c r="BI116" s="159"/>
      <c r="BJ116" s="159"/>
      <c r="BK116" s="159"/>
      <c r="BL116" s="159"/>
      <c r="BM116" s="159"/>
      <c r="BN116" s="159"/>
      <c r="BO116" s="159"/>
      <c r="BP116" s="159"/>
      <c r="BQ116" s="159"/>
      <c r="BR116" s="159"/>
      <c r="BS116" s="159"/>
      <c r="BT116" s="159"/>
      <c r="BU116" s="159"/>
      <c r="BV116" s="159"/>
      <c r="BW116" s="159"/>
      <c r="BX116" s="159"/>
      <c r="BY116" s="159"/>
      <c r="BZ116" s="159"/>
    </row>
    <row r="117" spans="1:78" s="5" customFormat="1" ht="47.25" customHeight="1">
      <c r="A117" s="253" t="s">
        <v>198</v>
      </c>
      <c r="B117" s="254"/>
      <c r="C117" s="255"/>
      <c r="D117" s="146"/>
      <c r="E117" s="146"/>
      <c r="F117" s="147"/>
      <c r="G117" s="148"/>
      <c r="H117" s="148">
        <f>H105+H109</f>
        <v>1150877.55668</v>
      </c>
      <c r="I117" s="148"/>
      <c r="J117" s="148"/>
      <c r="K117" s="148"/>
      <c r="L117" s="148"/>
      <c r="M117" s="148">
        <f>M105+M109</f>
        <v>1029047.14709</v>
      </c>
      <c r="N117" s="148"/>
      <c r="O117" s="148"/>
      <c r="P117" s="148"/>
      <c r="Q117" s="208"/>
      <c r="R117" s="148">
        <f>R105+R109</f>
        <v>1034379.37403</v>
      </c>
      <c r="S117" s="148"/>
      <c r="T117" s="148"/>
      <c r="U117" s="170"/>
      <c r="V117" s="148"/>
      <c r="W117" s="53"/>
      <c r="X117" s="53"/>
      <c r="Y117" s="186"/>
      <c r="Z117" s="154"/>
      <c r="AA117" s="154"/>
      <c r="AB117" s="161"/>
      <c r="AC117" s="154"/>
      <c r="AD117" s="161"/>
      <c r="AE117" s="159"/>
      <c r="AF117" s="159"/>
      <c r="AG117" s="159"/>
      <c r="AH117" s="159"/>
      <c r="AI117" s="159"/>
      <c r="AJ117" s="159"/>
      <c r="AK117" s="159"/>
      <c r="AL117" s="159"/>
      <c r="AM117" s="159"/>
      <c r="AN117" s="159"/>
      <c r="AO117" s="159"/>
      <c r="AP117" s="159"/>
      <c r="AQ117" s="159"/>
      <c r="AR117" s="159"/>
      <c r="AS117" s="159"/>
      <c r="AT117" s="159"/>
      <c r="AU117" s="159"/>
      <c r="AV117" s="159"/>
      <c r="AW117" s="159"/>
      <c r="AX117" s="159"/>
      <c r="AY117" s="159"/>
      <c r="AZ117" s="159"/>
      <c r="BA117" s="159"/>
      <c r="BB117" s="159"/>
      <c r="BC117" s="159"/>
      <c r="BD117" s="159"/>
      <c r="BE117" s="159"/>
      <c r="BF117" s="159"/>
      <c r="BG117" s="159"/>
      <c r="BH117" s="159"/>
      <c r="BI117" s="159"/>
      <c r="BJ117" s="159"/>
      <c r="BK117" s="159"/>
      <c r="BL117" s="159"/>
      <c r="BM117" s="159"/>
      <c r="BN117" s="159"/>
      <c r="BO117" s="159"/>
      <c r="BP117" s="159"/>
      <c r="BQ117" s="159"/>
      <c r="BR117" s="159"/>
      <c r="BS117" s="159"/>
      <c r="BT117" s="159"/>
      <c r="BU117" s="159"/>
      <c r="BV117" s="159"/>
      <c r="BW117" s="159"/>
      <c r="BX117" s="159"/>
      <c r="BY117" s="159"/>
      <c r="BZ117" s="159"/>
    </row>
    <row r="118" spans="1:78" s="4" customFormat="1" ht="57" customHeight="1">
      <c r="A118" s="245" t="s">
        <v>53</v>
      </c>
      <c r="B118" s="245"/>
      <c r="C118" s="245"/>
      <c r="D118" s="145">
        <v>2014</v>
      </c>
      <c r="E118" s="142" t="s">
        <v>16</v>
      </c>
      <c r="F118" s="143" t="e">
        <f>#REF!+#REF!+#REF!</f>
        <v>#REF!</v>
      </c>
      <c r="G118" s="144">
        <f>G103+G117</f>
        <v>5184423.7</v>
      </c>
      <c r="H118" s="144">
        <f>H103+H117</f>
        <v>19192643.227115005</v>
      </c>
      <c r="I118" s="144">
        <f>I103+I117</f>
        <v>198795.18303</v>
      </c>
      <c r="J118" s="144">
        <f>J103+J117</f>
        <v>487024.6</v>
      </c>
      <c r="K118" s="144"/>
      <c r="L118" s="144">
        <f>L103+L117</f>
        <v>5180546.41</v>
      </c>
      <c r="M118" s="144">
        <f>M103+M117</f>
        <v>17832334.16146</v>
      </c>
      <c r="N118" s="144">
        <f>N103+N117</f>
        <v>185557.07132999998</v>
      </c>
      <c r="O118" s="144">
        <f>O103+O117</f>
        <v>411863.9</v>
      </c>
      <c r="P118" s="144"/>
      <c r="Q118" s="144">
        <f>Q103+Q117</f>
        <v>4182571.90478</v>
      </c>
      <c r="R118" s="144">
        <f>R103+R117</f>
        <v>13277483.304356998</v>
      </c>
      <c r="S118" s="144">
        <f>S103+S117</f>
        <v>109646.67700000001</v>
      </c>
      <c r="T118" s="144">
        <f>T103+T117</f>
        <v>403236.69999999995</v>
      </c>
      <c r="U118" s="226" t="s">
        <v>256</v>
      </c>
      <c r="V118" s="144"/>
      <c r="W118" s="54"/>
      <c r="X118" s="54"/>
      <c r="Y118" s="186"/>
      <c r="Z118" s="163"/>
      <c r="AA118" s="163"/>
      <c r="AB118" s="163"/>
      <c r="AC118" s="163"/>
      <c r="AD118" s="177"/>
      <c r="AE118" s="155"/>
      <c r="AF118" s="155"/>
      <c r="AG118" s="155"/>
      <c r="AH118" s="155"/>
      <c r="AI118" s="155"/>
      <c r="AJ118" s="155"/>
      <c r="AK118" s="155"/>
      <c r="AL118" s="155"/>
      <c r="AM118" s="155"/>
      <c r="AN118" s="155"/>
      <c r="AO118" s="155"/>
      <c r="AP118" s="155"/>
      <c r="AQ118" s="155"/>
      <c r="AR118" s="155"/>
      <c r="AS118" s="155"/>
      <c r="AT118" s="155"/>
      <c r="AU118" s="155"/>
      <c r="AV118" s="155"/>
      <c r="AW118" s="155"/>
      <c r="AX118" s="155"/>
      <c r="AY118" s="155"/>
      <c r="AZ118" s="155"/>
      <c r="BA118" s="155"/>
      <c r="BB118" s="155"/>
      <c r="BC118" s="155"/>
      <c r="BD118" s="155"/>
      <c r="BE118" s="155"/>
      <c r="BF118" s="155"/>
      <c r="BG118" s="155"/>
      <c r="BH118" s="155"/>
      <c r="BI118" s="155"/>
      <c r="BJ118" s="155"/>
      <c r="BK118" s="155"/>
      <c r="BL118" s="155"/>
      <c r="BM118" s="155"/>
      <c r="BN118" s="155"/>
      <c r="BO118" s="155"/>
      <c r="BP118" s="155"/>
      <c r="BQ118" s="155"/>
      <c r="BR118" s="155"/>
      <c r="BS118" s="155"/>
      <c r="BT118" s="155"/>
      <c r="BU118" s="155"/>
      <c r="BV118" s="155"/>
      <c r="BW118" s="155"/>
      <c r="BX118" s="155"/>
      <c r="BY118" s="155"/>
      <c r="BZ118" s="155"/>
    </row>
    <row r="119" spans="1:78" ht="29.25" customHeight="1" hidden="1">
      <c r="A119" s="240"/>
      <c r="B119" s="241"/>
      <c r="C119" s="241"/>
      <c r="D119" s="241"/>
      <c r="E119" s="241"/>
      <c r="F119" s="241"/>
      <c r="G119" s="241"/>
      <c r="H119" s="241"/>
      <c r="I119" s="241"/>
      <c r="J119" s="241"/>
      <c r="K119" s="241"/>
      <c r="L119" s="241"/>
      <c r="M119" s="241"/>
      <c r="N119" s="241"/>
      <c r="O119" s="241"/>
      <c r="P119" s="241"/>
      <c r="Q119" s="241"/>
      <c r="R119" s="241"/>
      <c r="S119" s="241"/>
      <c r="T119" s="241"/>
      <c r="U119" s="241"/>
      <c r="V119" s="241"/>
      <c r="W119" s="55"/>
      <c r="X119" s="55"/>
      <c r="Y119" s="186"/>
      <c r="Z119" s="164"/>
      <c r="AA119" s="164"/>
      <c r="AB119" s="161"/>
      <c r="AC119" s="164"/>
      <c r="AD119" s="165"/>
      <c r="AE119" s="159"/>
      <c r="AF119" s="159"/>
      <c r="AG119" s="159"/>
      <c r="AH119" s="159"/>
      <c r="AI119" s="159"/>
      <c r="AJ119" s="159"/>
      <c r="AK119" s="159"/>
      <c r="AL119" s="159"/>
      <c r="AM119" s="159"/>
      <c r="AN119" s="159"/>
      <c r="AO119" s="159"/>
      <c r="AP119" s="159"/>
      <c r="AQ119" s="159"/>
      <c r="AR119" s="159"/>
      <c r="AS119" s="159"/>
      <c r="AT119" s="159"/>
      <c r="AU119" s="159"/>
      <c r="AV119" s="159"/>
      <c r="AW119" s="159"/>
      <c r="AX119" s="159"/>
      <c r="AY119" s="159"/>
      <c r="AZ119" s="159"/>
      <c r="BA119" s="159"/>
      <c r="BB119" s="159"/>
      <c r="BC119" s="159"/>
      <c r="BD119" s="159"/>
      <c r="BE119" s="159"/>
      <c r="BF119" s="159"/>
      <c r="BG119" s="159"/>
      <c r="BH119" s="159"/>
      <c r="BI119" s="159"/>
      <c r="BJ119" s="159"/>
      <c r="BK119" s="159"/>
      <c r="BL119" s="159"/>
      <c r="BM119" s="159"/>
      <c r="BN119" s="159"/>
      <c r="BO119" s="159"/>
      <c r="BP119" s="159"/>
      <c r="BQ119" s="159"/>
      <c r="BR119" s="159"/>
      <c r="BS119" s="159"/>
      <c r="BT119" s="159"/>
      <c r="BU119" s="159"/>
      <c r="BV119" s="159"/>
      <c r="BW119" s="159"/>
      <c r="BX119" s="159"/>
      <c r="BY119" s="159"/>
      <c r="BZ119" s="159"/>
    </row>
    <row r="120" spans="1:78" s="8" customFormat="1" ht="10.5" customHeight="1">
      <c r="A120" s="33"/>
      <c r="B120" s="34"/>
      <c r="C120" s="35"/>
      <c r="D120" s="36"/>
      <c r="E120" s="37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209"/>
      <c r="R120" s="38"/>
      <c r="S120" s="38"/>
      <c r="T120" s="38"/>
      <c r="U120" s="38"/>
      <c r="V120" s="38"/>
      <c r="W120" s="26"/>
      <c r="X120" s="26"/>
      <c r="Y120" s="184"/>
      <c r="Z120" s="178"/>
      <c r="AA120" s="178"/>
      <c r="AB120" s="161"/>
      <c r="AC120" s="178"/>
      <c r="AD120" s="161"/>
      <c r="AE120" s="159"/>
      <c r="AF120" s="159"/>
      <c r="AG120" s="159"/>
      <c r="AH120" s="159"/>
      <c r="AI120" s="159"/>
      <c r="AJ120" s="159"/>
      <c r="AK120" s="159"/>
      <c r="AL120" s="159"/>
      <c r="AM120" s="159"/>
      <c r="AN120" s="159"/>
      <c r="AO120" s="159"/>
      <c r="AP120" s="159"/>
      <c r="AQ120" s="159"/>
      <c r="AR120" s="159"/>
      <c r="AS120" s="159"/>
      <c r="AT120" s="159"/>
      <c r="AU120" s="159"/>
      <c r="AV120" s="159"/>
      <c r="AW120" s="159"/>
      <c r="AX120" s="159"/>
      <c r="AY120" s="159"/>
      <c r="AZ120" s="159"/>
      <c r="BA120" s="159"/>
      <c r="BB120" s="159"/>
      <c r="BC120" s="159"/>
      <c r="BD120" s="159"/>
      <c r="BE120" s="159"/>
      <c r="BF120" s="159"/>
      <c r="BG120" s="159"/>
      <c r="BH120" s="159"/>
      <c r="BI120" s="159"/>
      <c r="BJ120" s="159"/>
      <c r="BK120" s="159"/>
      <c r="BL120" s="159"/>
      <c r="BM120" s="159"/>
      <c r="BN120" s="159"/>
      <c r="BO120" s="159"/>
      <c r="BP120" s="159"/>
      <c r="BQ120" s="159"/>
      <c r="BR120" s="159"/>
      <c r="BS120" s="159"/>
      <c r="BT120" s="159"/>
      <c r="BU120" s="159"/>
      <c r="BV120" s="159"/>
      <c r="BW120" s="159"/>
      <c r="BX120" s="159"/>
      <c r="BY120" s="159"/>
      <c r="BZ120" s="159"/>
    </row>
    <row r="121" spans="1:78" ht="15.75">
      <c r="A121" s="39" t="s">
        <v>58</v>
      </c>
      <c r="B121" s="80"/>
      <c r="C121" s="40"/>
      <c r="D121" s="41"/>
      <c r="E121" s="33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210"/>
      <c r="R121" s="42"/>
      <c r="S121" s="42"/>
      <c r="T121" s="42"/>
      <c r="U121" s="42"/>
      <c r="V121" s="42"/>
      <c r="W121" s="26"/>
      <c r="X121" s="26"/>
      <c r="Y121" s="183"/>
      <c r="Z121" s="178"/>
      <c r="AA121" s="178"/>
      <c r="AB121" s="161"/>
      <c r="AC121" s="178"/>
      <c r="AD121" s="161"/>
      <c r="AE121" s="159"/>
      <c r="AF121" s="159"/>
      <c r="AG121" s="159"/>
      <c r="AH121" s="159"/>
      <c r="AI121" s="159"/>
      <c r="AJ121" s="159"/>
      <c r="AK121" s="159"/>
      <c r="AL121" s="159"/>
      <c r="AM121" s="159"/>
      <c r="AN121" s="159"/>
      <c r="AO121" s="159"/>
      <c r="AP121" s="159"/>
      <c r="AQ121" s="159"/>
      <c r="AR121" s="159"/>
      <c r="AS121" s="159"/>
      <c r="AT121" s="159"/>
      <c r="AU121" s="159"/>
      <c r="AV121" s="159"/>
      <c r="AW121" s="159"/>
      <c r="AX121" s="159"/>
      <c r="AY121" s="159"/>
      <c r="AZ121" s="159"/>
      <c r="BA121" s="159"/>
      <c r="BB121" s="159"/>
      <c r="BC121" s="159"/>
      <c r="BD121" s="159"/>
      <c r="BE121" s="159"/>
      <c r="BF121" s="159"/>
      <c r="BG121" s="159"/>
      <c r="BH121" s="159"/>
      <c r="BI121" s="159"/>
      <c r="BJ121" s="159"/>
      <c r="BK121" s="159"/>
      <c r="BL121" s="159"/>
      <c r="BM121" s="159"/>
      <c r="BN121" s="159"/>
      <c r="BO121" s="159"/>
      <c r="BP121" s="159"/>
      <c r="BQ121" s="159"/>
      <c r="BR121" s="159"/>
      <c r="BS121" s="159"/>
      <c r="BT121" s="159"/>
      <c r="BU121" s="159"/>
      <c r="BV121" s="159"/>
      <c r="BW121" s="159"/>
      <c r="BX121" s="159"/>
      <c r="BY121" s="159"/>
      <c r="BZ121" s="159"/>
    </row>
    <row r="122" spans="1:78" ht="15.75">
      <c r="A122" s="43"/>
      <c r="B122" s="81"/>
      <c r="C122" s="45"/>
      <c r="D122" s="46"/>
      <c r="E122" s="43"/>
      <c r="F122" s="47"/>
      <c r="G122" s="47"/>
      <c r="I122" s="47"/>
      <c r="J122" s="47"/>
      <c r="K122" s="47"/>
      <c r="L122" s="47"/>
      <c r="M122" s="47"/>
      <c r="N122" s="47"/>
      <c r="O122" s="47"/>
      <c r="P122" s="47"/>
      <c r="Q122" s="211"/>
      <c r="R122" s="47"/>
      <c r="S122" s="47"/>
      <c r="T122" s="47"/>
      <c r="U122" s="47"/>
      <c r="V122" s="47"/>
      <c r="W122" s="44"/>
      <c r="X122" s="44"/>
      <c r="Y122" s="184"/>
      <c r="Z122" s="161"/>
      <c r="AA122" s="161"/>
      <c r="AB122" s="161"/>
      <c r="AC122" s="161"/>
      <c r="AD122" s="161"/>
      <c r="AE122" s="159"/>
      <c r="AF122" s="159"/>
      <c r="AG122" s="159"/>
      <c r="AH122" s="159"/>
      <c r="AI122" s="159"/>
      <c r="AJ122" s="159"/>
      <c r="AK122" s="159"/>
      <c r="AL122" s="159"/>
      <c r="AM122" s="159"/>
      <c r="AN122" s="159"/>
      <c r="AO122" s="159"/>
      <c r="AP122" s="159"/>
      <c r="AQ122" s="159"/>
      <c r="AR122" s="159"/>
      <c r="AS122" s="159"/>
      <c r="AT122" s="159"/>
      <c r="AU122" s="159"/>
      <c r="AV122" s="159"/>
      <c r="AW122" s="159"/>
      <c r="AX122" s="159"/>
      <c r="AY122" s="159"/>
      <c r="AZ122" s="159"/>
      <c r="BA122" s="159"/>
      <c r="BB122" s="159"/>
      <c r="BC122" s="159"/>
      <c r="BD122" s="159"/>
      <c r="BE122" s="159"/>
      <c r="BF122" s="159"/>
      <c r="BG122" s="159"/>
      <c r="BH122" s="159"/>
      <c r="BI122" s="159"/>
      <c r="BJ122" s="159"/>
      <c r="BK122" s="159"/>
      <c r="BL122" s="159"/>
      <c r="BM122" s="159"/>
      <c r="BN122" s="159"/>
      <c r="BO122" s="159"/>
      <c r="BP122" s="159"/>
      <c r="BQ122" s="159"/>
      <c r="BR122" s="159"/>
      <c r="BS122" s="159"/>
      <c r="BT122" s="159"/>
      <c r="BU122" s="159"/>
      <c r="BV122" s="159"/>
      <c r="BW122" s="159"/>
      <c r="BX122" s="159"/>
      <c r="BY122" s="159"/>
      <c r="BZ122" s="159"/>
    </row>
    <row r="123" spans="1:78" ht="15.75">
      <c r="A123" s="43"/>
      <c r="B123" s="81"/>
      <c r="C123" s="45"/>
      <c r="D123" s="46"/>
      <c r="E123" s="43"/>
      <c r="F123" s="47"/>
      <c r="G123" s="47"/>
      <c r="I123" s="47"/>
      <c r="J123" s="47"/>
      <c r="K123" s="47"/>
      <c r="L123" s="47"/>
      <c r="M123" s="47"/>
      <c r="N123" s="47"/>
      <c r="O123" s="47"/>
      <c r="P123" s="47"/>
      <c r="Q123" s="211"/>
      <c r="R123" s="47"/>
      <c r="S123" s="47"/>
      <c r="T123" s="47"/>
      <c r="U123" s="47"/>
      <c r="V123" s="47"/>
      <c r="W123" s="44"/>
      <c r="X123" s="44"/>
      <c r="Y123" s="185"/>
      <c r="Z123" s="161"/>
      <c r="AA123" s="161"/>
      <c r="AB123" s="161"/>
      <c r="AC123" s="161"/>
      <c r="AD123" s="161"/>
      <c r="AE123" s="159"/>
      <c r="AF123" s="159"/>
      <c r="AG123" s="159"/>
      <c r="AH123" s="159"/>
      <c r="AI123" s="159"/>
      <c r="AJ123" s="159"/>
      <c r="AK123" s="159"/>
      <c r="AL123" s="159"/>
      <c r="AM123" s="159"/>
      <c r="AN123" s="159"/>
      <c r="AO123" s="159"/>
      <c r="AP123" s="159"/>
      <c r="AQ123" s="159"/>
      <c r="AR123" s="159"/>
      <c r="AS123" s="159"/>
      <c r="AT123" s="159"/>
      <c r="AU123" s="159"/>
      <c r="AV123" s="159"/>
      <c r="AW123" s="159"/>
      <c r="AX123" s="159"/>
      <c r="AY123" s="159"/>
      <c r="AZ123" s="159"/>
      <c r="BA123" s="159"/>
      <c r="BB123" s="159"/>
      <c r="BC123" s="159"/>
      <c r="BD123" s="159"/>
      <c r="BE123" s="159"/>
      <c r="BF123" s="159"/>
      <c r="BG123" s="159"/>
      <c r="BH123" s="159"/>
      <c r="BI123" s="159"/>
      <c r="BJ123" s="159"/>
      <c r="BK123" s="159"/>
      <c r="BL123" s="159"/>
      <c r="BM123" s="159"/>
      <c r="BN123" s="159"/>
      <c r="BO123" s="159"/>
      <c r="BP123" s="159"/>
      <c r="BQ123" s="159"/>
      <c r="BR123" s="159"/>
      <c r="BS123" s="159"/>
      <c r="BT123" s="159"/>
      <c r="BU123" s="159"/>
      <c r="BV123" s="159"/>
      <c r="BW123" s="159"/>
      <c r="BX123" s="159"/>
      <c r="BY123" s="159"/>
      <c r="BZ123" s="159"/>
    </row>
    <row r="124" spans="2:78" ht="15.75">
      <c r="B124" s="191"/>
      <c r="C124" s="192"/>
      <c r="D124" s="193"/>
      <c r="E124" s="194"/>
      <c r="F124" s="10"/>
      <c r="G124" s="10"/>
      <c r="H124" s="10"/>
      <c r="L124" s="10"/>
      <c r="M124" s="10"/>
      <c r="N124" s="64"/>
      <c r="O124" s="64"/>
      <c r="P124" s="64"/>
      <c r="Q124" s="212"/>
      <c r="R124" s="10"/>
      <c r="W124" s="196"/>
      <c r="X124" s="196"/>
      <c r="Y124" s="185"/>
      <c r="Z124" s="161"/>
      <c r="AA124" s="161"/>
      <c r="AB124" s="161"/>
      <c r="AC124" s="161"/>
      <c r="AD124" s="161"/>
      <c r="AE124" s="159"/>
      <c r="AF124" s="159"/>
      <c r="AG124" s="159"/>
      <c r="AH124" s="159"/>
      <c r="AI124" s="159"/>
      <c r="AJ124" s="159"/>
      <c r="AK124" s="159"/>
      <c r="AL124" s="159"/>
      <c r="AM124" s="159"/>
      <c r="AN124" s="159"/>
      <c r="AO124" s="159"/>
      <c r="AP124" s="159"/>
      <c r="AQ124" s="159"/>
      <c r="AR124" s="159"/>
      <c r="AS124" s="159"/>
      <c r="AT124" s="159"/>
      <c r="AU124" s="159"/>
      <c r="AV124" s="159"/>
      <c r="AW124" s="159"/>
      <c r="AX124" s="159"/>
      <c r="AY124" s="159"/>
      <c r="AZ124" s="159"/>
      <c r="BA124" s="159"/>
      <c r="BB124" s="159"/>
      <c r="BC124" s="159"/>
      <c r="BD124" s="159"/>
      <c r="BE124" s="159"/>
      <c r="BF124" s="159"/>
      <c r="BG124" s="159"/>
      <c r="BH124" s="159"/>
      <c r="BI124" s="159"/>
      <c r="BJ124" s="159"/>
      <c r="BK124" s="159"/>
      <c r="BL124" s="159"/>
      <c r="BM124" s="159"/>
      <c r="BN124" s="159"/>
      <c r="BO124" s="159"/>
      <c r="BP124" s="159"/>
      <c r="BQ124" s="159"/>
      <c r="BR124" s="159"/>
      <c r="BS124" s="159"/>
      <c r="BT124" s="159"/>
      <c r="BU124" s="159"/>
      <c r="BV124" s="159"/>
      <c r="BW124" s="159"/>
      <c r="BX124" s="159"/>
      <c r="BY124" s="159"/>
      <c r="BZ124" s="159"/>
    </row>
    <row r="125" spans="2:78" ht="15.75">
      <c r="B125" s="191"/>
      <c r="C125" s="192"/>
      <c r="D125" s="193"/>
      <c r="E125" s="194"/>
      <c r="F125" s="10"/>
      <c r="G125" s="10"/>
      <c r="H125" s="10"/>
      <c r="L125" s="10"/>
      <c r="M125" s="10"/>
      <c r="N125" s="64"/>
      <c r="O125" s="64"/>
      <c r="P125" s="64"/>
      <c r="Q125" s="213"/>
      <c r="R125" s="10"/>
      <c r="W125" s="196"/>
      <c r="X125" s="196"/>
      <c r="Y125" s="184"/>
      <c r="Z125" s="161"/>
      <c r="AA125" s="161"/>
      <c r="AB125" s="161"/>
      <c r="AC125" s="161"/>
      <c r="AD125" s="161"/>
      <c r="AE125" s="159"/>
      <c r="AF125" s="159"/>
      <c r="AG125" s="159"/>
      <c r="AH125" s="159"/>
      <c r="AI125" s="159"/>
      <c r="AJ125" s="159"/>
      <c r="AK125" s="159"/>
      <c r="AL125" s="159"/>
      <c r="AM125" s="159"/>
      <c r="AN125" s="159"/>
      <c r="AO125" s="159"/>
      <c r="AP125" s="159"/>
      <c r="AQ125" s="159"/>
      <c r="AR125" s="159"/>
      <c r="AS125" s="159"/>
      <c r="AT125" s="159"/>
      <c r="AU125" s="159"/>
      <c r="AV125" s="159"/>
      <c r="AW125" s="159"/>
      <c r="AX125" s="159"/>
      <c r="AY125" s="159"/>
      <c r="AZ125" s="159"/>
      <c r="BA125" s="159"/>
      <c r="BB125" s="159"/>
      <c r="BC125" s="159"/>
      <c r="BD125" s="159"/>
      <c r="BE125" s="159"/>
      <c r="BF125" s="159"/>
      <c r="BG125" s="159"/>
      <c r="BH125" s="159"/>
      <c r="BI125" s="159"/>
      <c r="BJ125" s="159"/>
      <c r="BK125" s="159"/>
      <c r="BL125" s="159"/>
      <c r="BM125" s="159"/>
      <c r="BN125" s="159"/>
      <c r="BO125" s="159"/>
      <c r="BP125" s="159"/>
      <c r="BQ125" s="159"/>
      <c r="BR125" s="159"/>
      <c r="BS125" s="159"/>
      <c r="BT125" s="159"/>
      <c r="BU125" s="159"/>
      <c r="BV125" s="159"/>
      <c r="BW125" s="159"/>
      <c r="BX125" s="159"/>
      <c r="BY125" s="159"/>
      <c r="BZ125" s="159"/>
    </row>
    <row r="126" spans="2:78" ht="15.75">
      <c r="B126" s="191"/>
      <c r="C126" s="192"/>
      <c r="D126" s="193"/>
      <c r="E126" s="194"/>
      <c r="F126" s="10"/>
      <c r="G126" s="10"/>
      <c r="H126" s="10"/>
      <c r="L126" s="10"/>
      <c r="M126" s="10"/>
      <c r="N126" s="64"/>
      <c r="O126" s="64"/>
      <c r="P126" s="64"/>
      <c r="Q126" s="213"/>
      <c r="R126" s="10"/>
      <c r="W126" s="196"/>
      <c r="X126" s="196"/>
      <c r="Y126" s="184"/>
      <c r="Z126" s="161"/>
      <c r="AA126" s="161"/>
      <c r="AB126" s="161"/>
      <c r="AC126" s="161"/>
      <c r="AD126" s="161"/>
      <c r="AE126" s="159"/>
      <c r="AF126" s="159"/>
      <c r="AG126" s="159"/>
      <c r="AH126" s="159"/>
      <c r="AI126" s="159"/>
      <c r="AJ126" s="159"/>
      <c r="AK126" s="159"/>
      <c r="AL126" s="159"/>
      <c r="AM126" s="159"/>
      <c r="AN126" s="159"/>
      <c r="AO126" s="159"/>
      <c r="AP126" s="159"/>
      <c r="AQ126" s="159"/>
      <c r="AR126" s="159"/>
      <c r="AS126" s="159"/>
      <c r="AT126" s="159"/>
      <c r="AU126" s="159"/>
      <c r="AV126" s="159"/>
      <c r="AW126" s="159"/>
      <c r="AX126" s="159"/>
      <c r="AY126" s="159"/>
      <c r="AZ126" s="159"/>
      <c r="BA126" s="159"/>
      <c r="BB126" s="159"/>
      <c r="BC126" s="159"/>
      <c r="BD126" s="159"/>
      <c r="BE126" s="159"/>
      <c r="BF126" s="159"/>
      <c r="BG126" s="159"/>
      <c r="BH126" s="159"/>
      <c r="BI126" s="159"/>
      <c r="BJ126" s="159"/>
      <c r="BK126" s="159"/>
      <c r="BL126" s="159"/>
      <c r="BM126" s="159"/>
      <c r="BN126" s="159"/>
      <c r="BO126" s="159"/>
      <c r="BP126" s="159"/>
      <c r="BQ126" s="159"/>
      <c r="BR126" s="159"/>
      <c r="BS126" s="159"/>
      <c r="BT126" s="159"/>
      <c r="BU126" s="159"/>
      <c r="BV126" s="159"/>
      <c r="BW126" s="159"/>
      <c r="BX126" s="159"/>
      <c r="BY126" s="159"/>
      <c r="BZ126" s="159"/>
    </row>
    <row r="127" spans="2:78" ht="15.75">
      <c r="B127" s="191"/>
      <c r="C127" s="192"/>
      <c r="D127" s="193"/>
      <c r="E127" s="194"/>
      <c r="F127" s="10"/>
      <c r="G127" s="10"/>
      <c r="H127" s="10"/>
      <c r="L127" s="10"/>
      <c r="M127" s="10"/>
      <c r="N127" s="64"/>
      <c r="O127" s="64"/>
      <c r="P127" s="64"/>
      <c r="Q127" s="213"/>
      <c r="R127" s="10"/>
      <c r="W127" s="196"/>
      <c r="X127" s="196"/>
      <c r="Y127" s="183"/>
      <c r="Z127" s="161"/>
      <c r="AA127" s="161"/>
      <c r="AB127" s="161"/>
      <c r="AC127" s="161"/>
      <c r="AD127" s="161"/>
      <c r="AE127" s="159"/>
      <c r="AF127" s="159"/>
      <c r="AG127" s="159"/>
      <c r="AH127" s="159"/>
      <c r="AI127" s="159"/>
      <c r="AJ127" s="159"/>
      <c r="AK127" s="159"/>
      <c r="AL127" s="159"/>
      <c r="AM127" s="159"/>
      <c r="AN127" s="159"/>
      <c r="AO127" s="159"/>
      <c r="AP127" s="159"/>
      <c r="AQ127" s="159"/>
      <c r="AR127" s="159"/>
      <c r="AS127" s="159"/>
      <c r="AT127" s="159"/>
      <c r="AU127" s="159"/>
      <c r="AV127" s="159"/>
      <c r="AW127" s="159"/>
      <c r="AX127" s="159"/>
      <c r="AY127" s="159"/>
      <c r="AZ127" s="159"/>
      <c r="BA127" s="159"/>
      <c r="BB127" s="159"/>
      <c r="BC127" s="159"/>
      <c r="BD127" s="159"/>
      <c r="BE127" s="159"/>
      <c r="BF127" s="159"/>
      <c r="BG127" s="159"/>
      <c r="BH127" s="159"/>
      <c r="BI127" s="159"/>
      <c r="BJ127" s="159"/>
      <c r="BK127" s="159"/>
      <c r="BL127" s="159"/>
      <c r="BM127" s="159"/>
      <c r="BN127" s="159"/>
      <c r="BO127" s="159"/>
      <c r="BP127" s="159"/>
      <c r="BQ127" s="159"/>
      <c r="BR127" s="159"/>
      <c r="BS127" s="159"/>
      <c r="BT127" s="159"/>
      <c r="BU127" s="159"/>
      <c r="BV127" s="159"/>
      <c r="BW127" s="159"/>
      <c r="BX127" s="159"/>
      <c r="BY127" s="159"/>
      <c r="BZ127" s="159"/>
    </row>
    <row r="128" spans="2:78" ht="15.75">
      <c r="B128" s="191"/>
      <c r="C128" s="192"/>
      <c r="D128" s="193"/>
      <c r="E128" s="194"/>
      <c r="F128" s="10"/>
      <c r="G128" s="10"/>
      <c r="H128" s="10"/>
      <c r="L128" s="10"/>
      <c r="M128" s="10"/>
      <c r="N128" s="64"/>
      <c r="O128" s="64"/>
      <c r="P128" s="64"/>
      <c r="Q128" s="213"/>
      <c r="R128" s="10"/>
      <c r="W128" s="196"/>
      <c r="X128" s="196"/>
      <c r="Y128" s="183"/>
      <c r="Z128" s="161"/>
      <c r="AA128" s="161"/>
      <c r="AB128" s="161"/>
      <c r="AC128" s="161"/>
      <c r="AD128" s="161"/>
      <c r="AE128" s="159"/>
      <c r="AF128" s="159"/>
      <c r="AG128" s="159"/>
      <c r="AH128" s="159"/>
      <c r="AI128" s="159"/>
      <c r="AJ128" s="159"/>
      <c r="AK128" s="159"/>
      <c r="AL128" s="159"/>
      <c r="AM128" s="159"/>
      <c r="AN128" s="159"/>
      <c r="AO128" s="159"/>
      <c r="AP128" s="159"/>
      <c r="AQ128" s="159"/>
      <c r="AR128" s="159"/>
      <c r="AS128" s="159"/>
      <c r="AT128" s="159"/>
      <c r="AU128" s="159"/>
      <c r="AV128" s="159"/>
      <c r="AW128" s="159"/>
      <c r="AX128" s="159"/>
      <c r="AY128" s="159"/>
      <c r="AZ128" s="159"/>
      <c r="BA128" s="159"/>
      <c r="BB128" s="159"/>
      <c r="BC128" s="159"/>
      <c r="BD128" s="159"/>
      <c r="BE128" s="159"/>
      <c r="BF128" s="159"/>
      <c r="BG128" s="159"/>
      <c r="BH128" s="159"/>
      <c r="BI128" s="159"/>
      <c r="BJ128" s="159"/>
      <c r="BK128" s="159"/>
      <c r="BL128" s="159"/>
      <c r="BM128" s="159"/>
      <c r="BN128" s="159"/>
      <c r="BO128" s="159"/>
      <c r="BP128" s="159"/>
      <c r="BQ128" s="159"/>
      <c r="BR128" s="159"/>
      <c r="BS128" s="159"/>
      <c r="BT128" s="159"/>
      <c r="BU128" s="159"/>
      <c r="BV128" s="159"/>
      <c r="BW128" s="159"/>
      <c r="BX128" s="159"/>
      <c r="BY128" s="159"/>
      <c r="BZ128" s="159"/>
    </row>
    <row r="129" spans="2:78" ht="15.75">
      <c r="B129" s="191"/>
      <c r="C129" s="192"/>
      <c r="D129" s="193"/>
      <c r="E129" s="194"/>
      <c r="F129" s="10"/>
      <c r="G129" s="10"/>
      <c r="H129" s="10"/>
      <c r="L129" s="10"/>
      <c r="M129" s="10"/>
      <c r="N129" s="64"/>
      <c r="O129" s="64"/>
      <c r="P129" s="64"/>
      <c r="Q129" s="213"/>
      <c r="R129" s="10"/>
      <c r="W129" s="196"/>
      <c r="X129" s="196"/>
      <c r="Y129" s="183"/>
      <c r="Z129" s="161"/>
      <c r="AA129" s="161"/>
      <c r="AB129" s="161"/>
      <c r="AC129" s="161"/>
      <c r="AD129" s="161"/>
      <c r="AE129" s="159"/>
      <c r="AF129" s="159"/>
      <c r="AG129" s="159"/>
      <c r="AH129" s="159"/>
      <c r="AI129" s="159"/>
      <c r="AJ129" s="159"/>
      <c r="AK129" s="159"/>
      <c r="AL129" s="159"/>
      <c r="AM129" s="159"/>
      <c r="AN129" s="159"/>
      <c r="AO129" s="159"/>
      <c r="AP129" s="159"/>
      <c r="AQ129" s="159"/>
      <c r="AR129" s="159"/>
      <c r="AS129" s="159"/>
      <c r="AT129" s="159"/>
      <c r="AU129" s="159"/>
      <c r="AV129" s="159"/>
      <c r="AW129" s="159"/>
      <c r="AX129" s="159"/>
      <c r="AY129" s="159"/>
      <c r="AZ129" s="159"/>
      <c r="BA129" s="159"/>
      <c r="BB129" s="159"/>
      <c r="BC129" s="159"/>
      <c r="BD129" s="159"/>
      <c r="BE129" s="159"/>
      <c r="BF129" s="159"/>
      <c r="BG129" s="159"/>
      <c r="BH129" s="159"/>
      <c r="BI129" s="159"/>
      <c r="BJ129" s="159"/>
      <c r="BK129" s="159"/>
      <c r="BL129" s="159"/>
      <c r="BM129" s="159"/>
      <c r="BN129" s="159"/>
      <c r="BO129" s="159"/>
      <c r="BP129" s="159"/>
      <c r="BQ129" s="159"/>
      <c r="BR129" s="159"/>
      <c r="BS129" s="159"/>
      <c r="BT129" s="159"/>
      <c r="BU129" s="159"/>
      <c r="BV129" s="159"/>
      <c r="BW129" s="159"/>
      <c r="BX129" s="159"/>
      <c r="BY129" s="159"/>
      <c r="BZ129" s="159"/>
    </row>
    <row r="130" spans="2:78" ht="15.75">
      <c r="B130" s="191"/>
      <c r="C130" s="197"/>
      <c r="D130" s="198"/>
      <c r="E130" s="199"/>
      <c r="F130" s="64"/>
      <c r="G130" s="200"/>
      <c r="H130" s="200"/>
      <c r="I130" s="200"/>
      <c r="J130" s="200"/>
      <c r="K130" s="200"/>
      <c r="L130" s="64"/>
      <c r="M130" s="10"/>
      <c r="N130" s="64"/>
      <c r="O130" s="64"/>
      <c r="P130" s="64"/>
      <c r="Q130" s="213"/>
      <c r="R130" s="10"/>
      <c r="W130" s="196"/>
      <c r="X130" s="196"/>
      <c r="Y130" s="183"/>
      <c r="Z130" s="161"/>
      <c r="AA130" s="161"/>
      <c r="AB130" s="161"/>
      <c r="AC130" s="161"/>
      <c r="AD130" s="161"/>
      <c r="AE130" s="159"/>
      <c r="AF130" s="159"/>
      <c r="AG130" s="159"/>
      <c r="AH130" s="159"/>
      <c r="AI130" s="159"/>
      <c r="AJ130" s="159"/>
      <c r="AK130" s="159"/>
      <c r="AL130" s="159"/>
      <c r="AM130" s="159"/>
      <c r="AN130" s="159"/>
      <c r="AO130" s="159"/>
      <c r="AP130" s="159"/>
      <c r="AQ130" s="159"/>
      <c r="AR130" s="159"/>
      <c r="AS130" s="159"/>
      <c r="AT130" s="159"/>
      <c r="AU130" s="159"/>
      <c r="AV130" s="159"/>
      <c r="AW130" s="159"/>
      <c r="AX130" s="159"/>
      <c r="AY130" s="159"/>
      <c r="AZ130" s="159"/>
      <c r="BA130" s="159"/>
      <c r="BB130" s="159"/>
      <c r="BC130" s="159"/>
      <c r="BD130" s="159"/>
      <c r="BE130" s="159"/>
      <c r="BF130" s="159"/>
      <c r="BG130" s="159"/>
      <c r="BH130" s="159"/>
      <c r="BI130" s="159"/>
      <c r="BJ130" s="159"/>
      <c r="BK130" s="159"/>
      <c r="BL130" s="159"/>
      <c r="BM130" s="159"/>
      <c r="BN130" s="159"/>
      <c r="BO130" s="159"/>
      <c r="BP130" s="159"/>
      <c r="BQ130" s="159"/>
      <c r="BR130" s="159"/>
      <c r="BS130" s="159"/>
      <c r="BT130" s="159"/>
      <c r="BU130" s="159"/>
      <c r="BV130" s="159"/>
      <c r="BW130" s="159"/>
      <c r="BX130" s="159"/>
      <c r="BY130" s="159"/>
      <c r="BZ130" s="159"/>
    </row>
    <row r="131" spans="2:78" ht="15.75">
      <c r="B131" s="191"/>
      <c r="C131" s="192"/>
      <c r="D131" s="193"/>
      <c r="E131" s="194"/>
      <c r="F131" s="10"/>
      <c r="G131" s="10"/>
      <c r="H131" s="10"/>
      <c r="L131" s="10"/>
      <c r="M131" s="10"/>
      <c r="N131" s="64"/>
      <c r="O131" s="64"/>
      <c r="P131" s="64"/>
      <c r="Q131" s="213"/>
      <c r="R131" s="10"/>
      <c r="W131" s="196"/>
      <c r="X131" s="196"/>
      <c r="Y131" s="183"/>
      <c r="Z131" s="161"/>
      <c r="AA131" s="161"/>
      <c r="AB131" s="161"/>
      <c r="AC131" s="161"/>
      <c r="AD131" s="161"/>
      <c r="AE131" s="159"/>
      <c r="AF131" s="159"/>
      <c r="AG131" s="159"/>
      <c r="AH131" s="159"/>
      <c r="AI131" s="159"/>
      <c r="AJ131" s="159"/>
      <c r="AK131" s="159"/>
      <c r="AL131" s="159"/>
      <c r="AM131" s="159"/>
      <c r="AN131" s="159"/>
      <c r="AO131" s="159"/>
      <c r="AP131" s="159"/>
      <c r="AQ131" s="159"/>
      <c r="AR131" s="159"/>
      <c r="AS131" s="159"/>
      <c r="AT131" s="159"/>
      <c r="AU131" s="159"/>
      <c r="AV131" s="159"/>
      <c r="AW131" s="159"/>
      <c r="AX131" s="159"/>
      <c r="AY131" s="159"/>
      <c r="AZ131" s="159"/>
      <c r="BA131" s="159"/>
      <c r="BB131" s="159"/>
      <c r="BC131" s="159"/>
      <c r="BD131" s="159"/>
      <c r="BE131" s="159"/>
      <c r="BF131" s="159"/>
      <c r="BG131" s="159"/>
      <c r="BH131" s="159"/>
      <c r="BI131" s="159"/>
      <c r="BJ131" s="159"/>
      <c r="BK131" s="159"/>
      <c r="BL131" s="159"/>
      <c r="BM131" s="159"/>
      <c r="BN131" s="159"/>
      <c r="BO131" s="159"/>
      <c r="BP131" s="159"/>
      <c r="BQ131" s="159"/>
      <c r="BR131" s="159"/>
      <c r="BS131" s="159"/>
      <c r="BT131" s="159"/>
      <c r="BU131" s="159"/>
      <c r="BV131" s="159"/>
      <c r="BW131" s="159"/>
      <c r="BX131" s="159"/>
      <c r="BY131" s="159"/>
      <c r="BZ131" s="159"/>
    </row>
    <row r="132" spans="2:78" ht="15.75">
      <c r="B132" s="191"/>
      <c r="C132" s="192"/>
      <c r="D132" s="193"/>
      <c r="E132" s="194"/>
      <c r="F132" s="10"/>
      <c r="G132" s="10"/>
      <c r="H132" s="10"/>
      <c r="L132" s="10"/>
      <c r="M132" s="10"/>
      <c r="N132" s="64"/>
      <c r="O132" s="64"/>
      <c r="P132" s="64"/>
      <c r="Q132" s="213"/>
      <c r="R132" s="10"/>
      <c r="W132" s="196"/>
      <c r="X132" s="196"/>
      <c r="Y132" s="183"/>
      <c r="Z132" s="161"/>
      <c r="AA132" s="161"/>
      <c r="AB132" s="161"/>
      <c r="AC132" s="161"/>
      <c r="AD132" s="161"/>
      <c r="AE132" s="159"/>
      <c r="AF132" s="159"/>
      <c r="AG132" s="159"/>
      <c r="AH132" s="159"/>
      <c r="AI132" s="159"/>
      <c r="AJ132" s="159"/>
      <c r="AK132" s="159"/>
      <c r="AL132" s="159"/>
      <c r="AM132" s="159"/>
      <c r="AN132" s="159"/>
      <c r="AO132" s="159"/>
      <c r="AP132" s="159"/>
      <c r="AQ132" s="159"/>
      <c r="AR132" s="159"/>
      <c r="AS132" s="159"/>
      <c r="AT132" s="159"/>
      <c r="AU132" s="159"/>
      <c r="AV132" s="159"/>
      <c r="AW132" s="159"/>
      <c r="AX132" s="159"/>
      <c r="AY132" s="159"/>
      <c r="AZ132" s="159"/>
      <c r="BA132" s="159"/>
      <c r="BB132" s="159"/>
      <c r="BC132" s="159"/>
      <c r="BD132" s="159"/>
      <c r="BE132" s="159"/>
      <c r="BF132" s="159"/>
      <c r="BG132" s="159"/>
      <c r="BH132" s="159"/>
      <c r="BI132" s="159"/>
      <c r="BJ132" s="159"/>
      <c r="BK132" s="159"/>
      <c r="BL132" s="159"/>
      <c r="BM132" s="159"/>
      <c r="BN132" s="159"/>
      <c r="BO132" s="159"/>
      <c r="BP132" s="159"/>
      <c r="BQ132" s="159"/>
      <c r="BR132" s="159"/>
      <c r="BS132" s="159"/>
      <c r="BT132" s="159"/>
      <c r="BU132" s="159"/>
      <c r="BV132" s="159"/>
      <c r="BW132" s="159"/>
      <c r="BX132" s="159"/>
      <c r="BY132" s="159"/>
      <c r="BZ132" s="159"/>
    </row>
    <row r="133" spans="2:30" ht="18.75">
      <c r="B133" s="191"/>
      <c r="C133" s="192"/>
      <c r="D133" s="193"/>
      <c r="E133" s="194"/>
      <c r="F133" s="10"/>
      <c r="G133" s="10"/>
      <c r="H133" s="10"/>
      <c r="L133" s="10"/>
      <c r="M133" s="10"/>
      <c r="N133" s="64"/>
      <c r="O133" s="64"/>
      <c r="P133" s="64"/>
      <c r="Q133" s="213"/>
      <c r="R133" s="10"/>
      <c r="V133" s="201"/>
      <c r="W133" s="196"/>
      <c r="X133" s="196"/>
      <c r="Y133" s="183"/>
      <c r="Z133" s="187"/>
      <c r="AA133" s="187"/>
      <c r="AB133" s="188"/>
      <c r="AC133" s="187"/>
      <c r="AD133" s="187"/>
    </row>
    <row r="134" spans="2:30" ht="18.75">
      <c r="B134" s="191"/>
      <c r="C134" s="192"/>
      <c r="D134" s="193"/>
      <c r="E134" s="194"/>
      <c r="F134" s="10"/>
      <c r="G134" s="10"/>
      <c r="H134" s="10"/>
      <c r="J134" s="201"/>
      <c r="L134" s="10"/>
      <c r="M134" s="10"/>
      <c r="N134" s="64"/>
      <c r="O134" s="64"/>
      <c r="P134" s="64"/>
      <c r="Q134" s="213"/>
      <c r="R134" s="10"/>
      <c r="W134" s="196"/>
      <c r="X134" s="196"/>
      <c r="Y134" s="183"/>
      <c r="Z134" s="187"/>
      <c r="AA134" s="187"/>
      <c r="AB134" s="188"/>
      <c r="AC134" s="187"/>
      <c r="AD134" s="187"/>
    </row>
    <row r="135" spans="2:30" ht="15.75">
      <c r="B135" s="191"/>
      <c r="C135" s="192"/>
      <c r="D135" s="193"/>
      <c r="E135" s="194"/>
      <c r="F135" s="10"/>
      <c r="G135" s="10"/>
      <c r="H135" s="10"/>
      <c r="L135" s="10"/>
      <c r="M135" s="10"/>
      <c r="N135" s="64"/>
      <c r="O135" s="64"/>
      <c r="P135" s="64"/>
      <c r="Q135" s="213"/>
      <c r="R135" s="10"/>
      <c r="W135" s="196"/>
      <c r="X135" s="196"/>
      <c r="Y135" s="183"/>
      <c r="Z135" s="187"/>
      <c r="AA135" s="187"/>
      <c r="AB135" s="188"/>
      <c r="AC135" s="187"/>
      <c r="AD135" s="187"/>
    </row>
    <row r="136" spans="2:30" ht="15.75">
      <c r="B136" s="191"/>
      <c r="C136" s="192"/>
      <c r="D136" s="193"/>
      <c r="E136" s="194"/>
      <c r="F136" s="10"/>
      <c r="G136" s="10"/>
      <c r="H136" s="10"/>
      <c r="L136" s="10"/>
      <c r="M136" s="10"/>
      <c r="N136" s="64"/>
      <c r="O136" s="64"/>
      <c r="P136" s="64"/>
      <c r="Q136" s="213"/>
      <c r="R136" s="10"/>
      <c r="W136" s="196"/>
      <c r="X136" s="196"/>
      <c r="Y136" s="183"/>
      <c r="Z136" s="187"/>
      <c r="AA136" s="187"/>
      <c r="AB136" s="188"/>
      <c r="AC136" s="187"/>
      <c r="AD136" s="187"/>
    </row>
    <row r="137" spans="2:30" ht="15.75">
      <c r="B137" s="191"/>
      <c r="C137" s="192"/>
      <c r="D137" s="193"/>
      <c r="E137" s="194"/>
      <c r="F137" s="10"/>
      <c r="G137" s="10"/>
      <c r="H137" s="10"/>
      <c r="L137" s="10"/>
      <c r="M137" s="10"/>
      <c r="N137" s="64"/>
      <c r="O137" s="64"/>
      <c r="P137" s="64"/>
      <c r="Q137" s="213"/>
      <c r="R137" s="10"/>
      <c r="W137" s="196"/>
      <c r="X137" s="196"/>
      <c r="Y137" s="183"/>
      <c r="Z137" s="187"/>
      <c r="AA137" s="187"/>
      <c r="AB137" s="188"/>
      <c r="AC137" s="187"/>
      <c r="AD137" s="187"/>
    </row>
    <row r="138" spans="2:30" ht="15.75">
      <c r="B138" s="191"/>
      <c r="C138" s="192"/>
      <c r="D138" s="193"/>
      <c r="E138" s="194"/>
      <c r="F138" s="10"/>
      <c r="G138" s="10"/>
      <c r="H138" s="10"/>
      <c r="L138" s="10"/>
      <c r="M138" s="10"/>
      <c r="N138" s="195"/>
      <c r="O138" s="64"/>
      <c r="P138" s="64"/>
      <c r="Q138" s="213"/>
      <c r="R138" s="10"/>
      <c r="W138" s="196"/>
      <c r="X138" s="196"/>
      <c r="Y138" s="183"/>
      <c r="Z138" s="187"/>
      <c r="AA138" s="187"/>
      <c r="AB138" s="188"/>
      <c r="AC138" s="187"/>
      <c r="AD138" s="187"/>
    </row>
    <row r="139" spans="2:30" ht="15.75">
      <c r="B139" s="191"/>
      <c r="C139" s="192"/>
      <c r="D139" s="193"/>
      <c r="E139" s="194"/>
      <c r="F139" s="10"/>
      <c r="G139" s="10"/>
      <c r="H139" s="10"/>
      <c r="L139" s="10"/>
      <c r="M139" s="10"/>
      <c r="N139" s="64"/>
      <c r="O139" s="64"/>
      <c r="P139" s="64"/>
      <c r="Q139" s="213"/>
      <c r="R139" s="10"/>
      <c r="W139" s="196"/>
      <c r="X139" s="196"/>
      <c r="Y139" s="183"/>
      <c r="Z139" s="187"/>
      <c r="AA139" s="187"/>
      <c r="AB139" s="188"/>
      <c r="AC139" s="187"/>
      <c r="AD139" s="187"/>
    </row>
    <row r="140" spans="2:30" ht="15.75">
      <c r="B140" s="191"/>
      <c r="C140" s="192"/>
      <c r="D140" s="193"/>
      <c r="E140" s="194"/>
      <c r="F140" s="10"/>
      <c r="G140" s="10"/>
      <c r="H140" s="10"/>
      <c r="L140" s="10"/>
      <c r="M140" s="10"/>
      <c r="N140" s="64"/>
      <c r="O140" s="64"/>
      <c r="P140" s="64"/>
      <c r="Q140" s="213"/>
      <c r="R140" s="10"/>
      <c r="W140" s="196"/>
      <c r="X140" s="196"/>
      <c r="Y140" s="183"/>
      <c r="Z140" s="187"/>
      <c r="AA140" s="187"/>
      <c r="AB140" s="188"/>
      <c r="AC140" s="187"/>
      <c r="AD140" s="187"/>
    </row>
    <row r="141" spans="2:30" ht="15.75">
      <c r="B141" s="191"/>
      <c r="C141" s="192"/>
      <c r="D141" s="193"/>
      <c r="E141" s="194"/>
      <c r="F141" s="10"/>
      <c r="G141" s="10"/>
      <c r="H141" s="10"/>
      <c r="L141" s="10"/>
      <c r="M141" s="10"/>
      <c r="Q141" s="214"/>
      <c r="R141" s="10"/>
      <c r="W141" s="196"/>
      <c r="X141" s="196"/>
      <c r="Y141" s="183"/>
      <c r="Z141" s="187"/>
      <c r="AA141" s="187"/>
      <c r="AB141" s="188"/>
      <c r="AC141" s="187"/>
      <c r="AD141" s="187"/>
    </row>
    <row r="142" spans="2:30" ht="15.75">
      <c r="B142" s="191"/>
      <c r="C142" s="192"/>
      <c r="D142" s="193"/>
      <c r="E142" s="194"/>
      <c r="F142" s="10"/>
      <c r="G142" s="10"/>
      <c r="H142" s="10"/>
      <c r="L142" s="10"/>
      <c r="M142" s="10"/>
      <c r="Q142" s="214"/>
      <c r="R142" s="10"/>
      <c r="W142" s="196"/>
      <c r="X142" s="196"/>
      <c r="Y142" s="183"/>
      <c r="Z142" s="187"/>
      <c r="AA142" s="187"/>
      <c r="AB142" s="188"/>
      <c r="AC142" s="187"/>
      <c r="AD142" s="187"/>
    </row>
    <row r="143" spans="2:30" ht="15.75">
      <c r="B143" s="191"/>
      <c r="C143" s="192"/>
      <c r="D143" s="193"/>
      <c r="E143" s="194"/>
      <c r="F143" s="10"/>
      <c r="G143" s="10"/>
      <c r="H143" s="10"/>
      <c r="L143" s="10"/>
      <c r="M143" s="10"/>
      <c r="Q143" s="214"/>
      <c r="R143" s="10"/>
      <c r="W143" s="196"/>
      <c r="X143" s="196"/>
      <c r="Y143" s="183"/>
      <c r="Z143" s="187"/>
      <c r="AA143" s="187"/>
      <c r="AB143" s="188"/>
      <c r="AC143" s="187"/>
      <c r="AD143" s="187"/>
    </row>
    <row r="144" spans="2:30" ht="15.75">
      <c r="B144" s="191"/>
      <c r="C144" s="192"/>
      <c r="D144" s="193"/>
      <c r="E144" s="194"/>
      <c r="F144" s="10"/>
      <c r="G144" s="10"/>
      <c r="H144" s="10"/>
      <c r="L144" s="10"/>
      <c r="M144" s="10"/>
      <c r="Q144" s="214"/>
      <c r="R144" s="10"/>
      <c r="W144" s="196"/>
      <c r="X144" s="196"/>
      <c r="Y144" s="183"/>
      <c r="Z144" s="187"/>
      <c r="AA144" s="187"/>
      <c r="AB144" s="188"/>
      <c r="AC144" s="187"/>
      <c r="AD144" s="187"/>
    </row>
    <row r="145" spans="2:30" ht="15.75">
      <c r="B145" s="191"/>
      <c r="C145" s="192"/>
      <c r="D145" s="193"/>
      <c r="E145" s="194"/>
      <c r="F145" s="10"/>
      <c r="G145" s="10"/>
      <c r="H145" s="10"/>
      <c r="L145" s="10"/>
      <c r="M145" s="10"/>
      <c r="Q145" s="214"/>
      <c r="R145" s="10"/>
      <c r="W145" s="196"/>
      <c r="X145" s="196"/>
      <c r="Y145" s="183"/>
      <c r="Z145" s="187"/>
      <c r="AA145" s="187"/>
      <c r="AB145" s="188"/>
      <c r="AC145" s="187"/>
      <c r="AD145" s="187"/>
    </row>
    <row r="146" spans="2:30" ht="15.75">
      <c r="B146" s="191"/>
      <c r="C146" s="192"/>
      <c r="D146" s="193"/>
      <c r="E146" s="194"/>
      <c r="F146" s="10"/>
      <c r="G146" s="10"/>
      <c r="H146" s="10"/>
      <c r="L146" s="10"/>
      <c r="M146" s="10"/>
      <c r="Q146" s="214"/>
      <c r="R146" s="10"/>
      <c r="W146" s="196"/>
      <c r="X146" s="196"/>
      <c r="Y146" s="189"/>
      <c r="Z146" s="187"/>
      <c r="AA146" s="187"/>
      <c r="AB146" s="188"/>
      <c r="AC146" s="187"/>
      <c r="AD146" s="187"/>
    </row>
    <row r="147" spans="2:30" ht="15.75">
      <c r="B147" s="191"/>
      <c r="C147" s="192"/>
      <c r="D147" s="193"/>
      <c r="E147" s="194"/>
      <c r="F147" s="10"/>
      <c r="G147" s="10"/>
      <c r="H147" s="10"/>
      <c r="L147" s="10"/>
      <c r="M147" s="10"/>
      <c r="Q147" s="214"/>
      <c r="R147" s="10"/>
      <c r="W147" s="196"/>
      <c r="X147" s="196"/>
      <c r="Y147" s="183"/>
      <c r="Z147" s="187"/>
      <c r="AA147" s="187"/>
      <c r="AB147" s="188"/>
      <c r="AC147" s="187"/>
      <c r="AD147" s="187"/>
    </row>
    <row r="148" spans="2:30" ht="15.75">
      <c r="B148" s="191"/>
      <c r="C148" s="192"/>
      <c r="D148" s="193"/>
      <c r="E148" s="194"/>
      <c r="F148" s="10"/>
      <c r="G148" s="10"/>
      <c r="H148" s="10"/>
      <c r="L148" s="10"/>
      <c r="M148" s="10"/>
      <c r="Q148" s="214"/>
      <c r="R148" s="10"/>
      <c r="W148" s="196"/>
      <c r="X148" s="196"/>
      <c r="Y148" s="183"/>
      <c r="Z148" s="187"/>
      <c r="AA148" s="187"/>
      <c r="AB148" s="188"/>
      <c r="AC148" s="187"/>
      <c r="AD148" s="187"/>
    </row>
    <row r="149" spans="2:30" ht="15.75">
      <c r="B149" s="191"/>
      <c r="C149" s="192"/>
      <c r="D149" s="193"/>
      <c r="E149" s="194"/>
      <c r="F149" s="10"/>
      <c r="G149" s="10"/>
      <c r="H149" s="10"/>
      <c r="L149" s="10"/>
      <c r="M149" s="10"/>
      <c r="Q149" s="214"/>
      <c r="R149" s="10"/>
      <c r="W149" s="196"/>
      <c r="X149" s="196"/>
      <c r="Y149" s="184"/>
      <c r="Z149" s="187"/>
      <c r="AA149" s="187"/>
      <c r="AB149" s="188"/>
      <c r="AC149" s="187"/>
      <c r="AD149" s="187"/>
    </row>
    <row r="150" spans="2:30" ht="15.75">
      <c r="B150" s="191"/>
      <c r="C150" s="192"/>
      <c r="D150" s="193"/>
      <c r="E150" s="194"/>
      <c r="F150" s="10"/>
      <c r="G150" s="10"/>
      <c r="H150" s="10"/>
      <c r="L150" s="10"/>
      <c r="M150" s="10"/>
      <c r="Q150" s="214"/>
      <c r="R150" s="10"/>
      <c r="W150" s="196"/>
      <c r="X150" s="196"/>
      <c r="Y150" s="184"/>
      <c r="Z150" s="187"/>
      <c r="AA150" s="187"/>
      <c r="AB150" s="188"/>
      <c r="AC150" s="187"/>
      <c r="AD150" s="187"/>
    </row>
    <row r="151" spans="2:30" ht="15.75">
      <c r="B151" s="191"/>
      <c r="C151" s="192"/>
      <c r="D151" s="193"/>
      <c r="E151" s="194"/>
      <c r="F151" s="10"/>
      <c r="G151" s="10"/>
      <c r="H151" s="10"/>
      <c r="L151" s="10"/>
      <c r="M151" s="10"/>
      <c r="Q151" s="214"/>
      <c r="R151" s="10"/>
      <c r="W151" s="196"/>
      <c r="X151" s="196"/>
      <c r="Y151" s="184"/>
      <c r="Z151" s="187"/>
      <c r="AA151" s="187"/>
      <c r="AB151" s="188"/>
      <c r="AC151" s="187"/>
      <c r="AD151" s="187"/>
    </row>
    <row r="152" spans="2:30" ht="15.75">
      <c r="B152" s="191"/>
      <c r="C152" s="192"/>
      <c r="D152" s="193"/>
      <c r="E152" s="194"/>
      <c r="F152" s="10"/>
      <c r="G152" s="10"/>
      <c r="H152" s="10"/>
      <c r="L152" s="10"/>
      <c r="M152" s="10"/>
      <c r="Q152" s="214"/>
      <c r="R152" s="10"/>
      <c r="W152" s="196"/>
      <c r="X152" s="196"/>
      <c r="Y152" s="184"/>
      <c r="Z152" s="187"/>
      <c r="AA152" s="187"/>
      <c r="AB152" s="188"/>
      <c r="AC152" s="187"/>
      <c r="AD152" s="187"/>
    </row>
    <row r="153" spans="2:30" ht="15.75">
      <c r="B153" s="191"/>
      <c r="C153" s="192"/>
      <c r="D153" s="193"/>
      <c r="E153" s="194"/>
      <c r="F153" s="10"/>
      <c r="G153" s="10"/>
      <c r="H153" s="10"/>
      <c r="L153" s="10"/>
      <c r="M153" s="10"/>
      <c r="Q153" s="214"/>
      <c r="R153" s="10"/>
      <c r="W153" s="196"/>
      <c r="X153" s="196"/>
      <c r="Y153" s="184"/>
      <c r="Z153" s="187"/>
      <c r="AA153" s="187"/>
      <c r="AB153" s="188"/>
      <c r="AC153" s="187"/>
      <c r="AD153" s="187"/>
    </row>
    <row r="154" spans="2:30" ht="15.75">
      <c r="B154" s="191"/>
      <c r="C154" s="192"/>
      <c r="D154" s="193"/>
      <c r="E154" s="194"/>
      <c r="F154" s="10"/>
      <c r="G154" s="10"/>
      <c r="H154" s="10"/>
      <c r="L154" s="10"/>
      <c r="M154" s="10"/>
      <c r="Q154" s="214"/>
      <c r="R154" s="10"/>
      <c r="W154" s="196"/>
      <c r="X154" s="196"/>
      <c r="Y154" s="184"/>
      <c r="Z154" s="187"/>
      <c r="AA154" s="187"/>
      <c r="AB154" s="188"/>
      <c r="AC154" s="187"/>
      <c r="AD154" s="187"/>
    </row>
    <row r="155" spans="2:30" ht="15.75">
      <c r="B155" s="191"/>
      <c r="C155" s="192"/>
      <c r="D155" s="193"/>
      <c r="E155" s="194"/>
      <c r="F155" s="10"/>
      <c r="G155" s="10"/>
      <c r="H155" s="10"/>
      <c r="L155" s="10"/>
      <c r="M155" s="10"/>
      <c r="Q155" s="214"/>
      <c r="R155" s="10"/>
      <c r="W155" s="196"/>
      <c r="X155" s="196"/>
      <c r="Y155" s="184"/>
      <c r="Z155" s="187"/>
      <c r="AA155" s="187"/>
      <c r="AB155" s="188"/>
      <c r="AC155" s="187"/>
      <c r="AD155" s="187"/>
    </row>
    <row r="156" spans="2:30" ht="15.75">
      <c r="B156" s="191"/>
      <c r="C156" s="192"/>
      <c r="D156" s="193"/>
      <c r="E156" s="194"/>
      <c r="F156" s="10"/>
      <c r="G156" s="10"/>
      <c r="H156" s="10"/>
      <c r="L156" s="10"/>
      <c r="M156" s="10"/>
      <c r="Q156" s="214"/>
      <c r="R156" s="10"/>
      <c r="W156" s="196"/>
      <c r="X156" s="196"/>
      <c r="Y156" s="184"/>
      <c r="Z156" s="187"/>
      <c r="AA156" s="187"/>
      <c r="AB156" s="188"/>
      <c r="AC156" s="187"/>
      <c r="AD156" s="187"/>
    </row>
    <row r="157" spans="2:30" ht="15.75">
      <c r="B157" s="191"/>
      <c r="C157" s="192"/>
      <c r="D157" s="193"/>
      <c r="E157" s="194"/>
      <c r="F157" s="10"/>
      <c r="G157" s="10"/>
      <c r="H157" s="10"/>
      <c r="L157" s="10"/>
      <c r="M157" s="10"/>
      <c r="Q157" s="214"/>
      <c r="R157" s="10"/>
      <c r="W157" s="196"/>
      <c r="X157" s="196"/>
      <c r="Y157" s="184"/>
      <c r="Z157" s="187"/>
      <c r="AA157" s="187"/>
      <c r="AB157" s="188"/>
      <c r="AC157" s="187"/>
      <c r="AD157" s="187"/>
    </row>
    <row r="158" spans="2:30" ht="15.75">
      <c r="B158" s="191"/>
      <c r="C158" s="192"/>
      <c r="D158" s="193"/>
      <c r="E158" s="194"/>
      <c r="F158" s="10"/>
      <c r="G158" s="10"/>
      <c r="H158" s="10"/>
      <c r="L158" s="10"/>
      <c r="M158" s="10"/>
      <c r="Q158" s="214"/>
      <c r="R158" s="10"/>
      <c r="W158" s="196"/>
      <c r="X158" s="196"/>
      <c r="Y158" s="184"/>
      <c r="Z158" s="187"/>
      <c r="AA158" s="187"/>
      <c r="AB158" s="188"/>
      <c r="AC158" s="187"/>
      <c r="AD158" s="187"/>
    </row>
    <row r="159" spans="2:30" ht="15.75">
      <c r="B159" s="191"/>
      <c r="C159" s="192"/>
      <c r="D159" s="193"/>
      <c r="E159" s="194"/>
      <c r="F159" s="10"/>
      <c r="G159" s="10"/>
      <c r="H159" s="10"/>
      <c r="L159" s="10"/>
      <c r="M159" s="10"/>
      <c r="Q159" s="214"/>
      <c r="R159" s="10"/>
      <c r="W159" s="196"/>
      <c r="X159" s="196"/>
      <c r="Y159" s="184"/>
      <c r="Z159" s="187"/>
      <c r="AA159" s="187"/>
      <c r="AB159" s="188"/>
      <c r="AC159" s="187"/>
      <c r="AD159" s="187"/>
    </row>
    <row r="160" spans="2:30" ht="15.75">
      <c r="B160" s="191"/>
      <c r="C160" s="192"/>
      <c r="D160" s="193"/>
      <c r="E160" s="194"/>
      <c r="F160" s="10"/>
      <c r="G160" s="10"/>
      <c r="H160" s="10"/>
      <c r="L160" s="10"/>
      <c r="M160" s="10"/>
      <c r="Q160" s="214"/>
      <c r="R160" s="10"/>
      <c r="W160" s="196"/>
      <c r="X160" s="196"/>
      <c r="Y160" s="184"/>
      <c r="Z160" s="187"/>
      <c r="AA160" s="187"/>
      <c r="AB160" s="188"/>
      <c r="AC160" s="187"/>
      <c r="AD160" s="187"/>
    </row>
    <row r="161" spans="2:30" ht="15.75">
      <c r="B161" s="191"/>
      <c r="C161" s="192"/>
      <c r="D161" s="193"/>
      <c r="E161" s="194"/>
      <c r="F161" s="10"/>
      <c r="G161" s="10"/>
      <c r="H161" s="10"/>
      <c r="L161" s="10"/>
      <c r="M161" s="10"/>
      <c r="Q161" s="214"/>
      <c r="R161" s="10"/>
      <c r="W161" s="196"/>
      <c r="X161" s="196"/>
      <c r="Y161" s="184"/>
      <c r="Z161" s="187"/>
      <c r="AA161" s="187"/>
      <c r="AB161" s="188"/>
      <c r="AC161" s="187"/>
      <c r="AD161" s="187"/>
    </row>
    <row r="162" spans="2:30" ht="15.75">
      <c r="B162" s="191"/>
      <c r="C162" s="192"/>
      <c r="D162" s="193"/>
      <c r="E162" s="194"/>
      <c r="F162" s="10"/>
      <c r="G162" s="10"/>
      <c r="H162" s="10"/>
      <c r="L162" s="10"/>
      <c r="M162" s="10"/>
      <c r="Q162" s="214"/>
      <c r="R162" s="10"/>
      <c r="W162" s="196"/>
      <c r="X162" s="196"/>
      <c r="Y162" s="184"/>
      <c r="Z162" s="187"/>
      <c r="AA162" s="187"/>
      <c r="AB162" s="188"/>
      <c r="AC162" s="187"/>
      <c r="AD162" s="187"/>
    </row>
    <row r="163" spans="2:30" ht="15.75">
      <c r="B163" s="191"/>
      <c r="C163" s="192"/>
      <c r="D163" s="193"/>
      <c r="E163" s="194"/>
      <c r="F163" s="10"/>
      <c r="G163" s="10"/>
      <c r="H163" s="10"/>
      <c r="L163" s="10"/>
      <c r="M163" s="10"/>
      <c r="Q163" s="214"/>
      <c r="R163" s="10"/>
      <c r="W163" s="196"/>
      <c r="X163" s="196"/>
      <c r="Y163" s="184"/>
      <c r="Z163" s="187"/>
      <c r="AA163" s="187"/>
      <c r="AB163" s="188"/>
      <c r="AC163" s="187"/>
      <c r="AD163" s="187"/>
    </row>
    <row r="164" spans="2:30" ht="15.75">
      <c r="B164" s="191"/>
      <c r="C164" s="192"/>
      <c r="D164" s="193"/>
      <c r="E164" s="194"/>
      <c r="F164" s="10"/>
      <c r="G164" s="10"/>
      <c r="H164" s="10"/>
      <c r="L164" s="10"/>
      <c r="M164" s="10"/>
      <c r="Q164" s="214"/>
      <c r="R164" s="10"/>
      <c r="W164" s="196"/>
      <c r="X164" s="196"/>
      <c r="Y164" s="184"/>
      <c r="Z164" s="187"/>
      <c r="AA164" s="187"/>
      <c r="AB164" s="188"/>
      <c r="AC164" s="187"/>
      <c r="AD164" s="187"/>
    </row>
    <row r="165" spans="2:30" ht="15.75">
      <c r="B165" s="191"/>
      <c r="C165" s="192"/>
      <c r="D165" s="193"/>
      <c r="E165" s="194"/>
      <c r="F165" s="10"/>
      <c r="G165" s="10"/>
      <c r="H165" s="10"/>
      <c r="L165" s="10"/>
      <c r="M165" s="10"/>
      <c r="Q165" s="214"/>
      <c r="R165" s="10"/>
      <c r="W165" s="196"/>
      <c r="X165" s="196"/>
      <c r="Y165" s="190"/>
      <c r="Z165" s="187"/>
      <c r="AA165" s="187"/>
      <c r="AB165" s="188"/>
      <c r="AC165" s="187"/>
      <c r="AD165" s="187"/>
    </row>
    <row r="166" spans="2:30" ht="15.75">
      <c r="B166" s="191"/>
      <c r="C166" s="192"/>
      <c r="D166" s="193"/>
      <c r="E166" s="194"/>
      <c r="F166" s="10"/>
      <c r="G166" s="10"/>
      <c r="H166" s="10"/>
      <c r="L166" s="10"/>
      <c r="M166" s="10"/>
      <c r="Q166" s="214"/>
      <c r="R166" s="10"/>
      <c r="W166" s="196"/>
      <c r="X166" s="196"/>
      <c r="Y166" s="183"/>
      <c r="Z166" s="187"/>
      <c r="AA166" s="187"/>
      <c r="AB166" s="188"/>
      <c r="AC166" s="187"/>
      <c r="AD166" s="187"/>
    </row>
    <row r="167" spans="2:30" ht="15.75">
      <c r="B167" s="191"/>
      <c r="C167" s="192"/>
      <c r="D167" s="193"/>
      <c r="E167" s="194"/>
      <c r="F167" s="10"/>
      <c r="G167" s="10"/>
      <c r="H167" s="10"/>
      <c r="L167" s="10"/>
      <c r="M167" s="10"/>
      <c r="Q167" s="214"/>
      <c r="R167" s="10"/>
      <c r="W167" s="196"/>
      <c r="X167" s="196"/>
      <c r="Y167" s="183"/>
      <c r="Z167" s="187"/>
      <c r="AA167" s="187"/>
      <c r="AB167" s="188"/>
      <c r="AC167" s="187"/>
      <c r="AD167" s="187"/>
    </row>
    <row r="168" spans="2:30" ht="15.75">
      <c r="B168" s="191"/>
      <c r="C168" s="192"/>
      <c r="D168" s="193"/>
      <c r="E168" s="194"/>
      <c r="F168" s="10"/>
      <c r="G168" s="10"/>
      <c r="H168" s="10"/>
      <c r="L168" s="10"/>
      <c r="M168" s="10"/>
      <c r="Q168" s="214"/>
      <c r="R168" s="10"/>
      <c r="W168" s="196"/>
      <c r="X168" s="196"/>
      <c r="Y168" s="183"/>
      <c r="Z168" s="187"/>
      <c r="AA168" s="187"/>
      <c r="AB168" s="188"/>
      <c r="AC168" s="187"/>
      <c r="AD168" s="187"/>
    </row>
    <row r="169" spans="2:30" ht="15.75">
      <c r="B169" s="191"/>
      <c r="C169" s="192"/>
      <c r="D169" s="193"/>
      <c r="E169" s="194"/>
      <c r="F169" s="10"/>
      <c r="G169" s="10"/>
      <c r="H169" s="10"/>
      <c r="L169" s="10"/>
      <c r="M169" s="10"/>
      <c r="Q169" s="214"/>
      <c r="R169" s="10"/>
      <c r="W169" s="196"/>
      <c r="X169" s="196"/>
      <c r="Y169" s="183"/>
      <c r="Z169" s="187"/>
      <c r="AA169" s="187"/>
      <c r="AB169" s="188"/>
      <c r="AC169" s="187"/>
      <c r="AD169" s="187"/>
    </row>
    <row r="170" spans="2:30" ht="15.75">
      <c r="B170" s="191"/>
      <c r="C170" s="192"/>
      <c r="D170" s="193"/>
      <c r="E170" s="194"/>
      <c r="F170" s="10"/>
      <c r="G170" s="10"/>
      <c r="H170" s="10"/>
      <c r="L170" s="10"/>
      <c r="M170" s="10"/>
      <c r="Q170" s="214"/>
      <c r="R170" s="10"/>
      <c r="W170" s="196"/>
      <c r="X170" s="196"/>
      <c r="Y170" s="183"/>
      <c r="Z170" s="187"/>
      <c r="AA170" s="187"/>
      <c r="AB170" s="188"/>
      <c r="AC170" s="187"/>
      <c r="AD170" s="187"/>
    </row>
    <row r="171" spans="2:30" ht="15.75">
      <c r="B171" s="191"/>
      <c r="C171" s="192"/>
      <c r="D171" s="193"/>
      <c r="E171" s="194"/>
      <c r="F171" s="10"/>
      <c r="G171" s="10"/>
      <c r="H171" s="10"/>
      <c r="L171" s="10"/>
      <c r="M171" s="10"/>
      <c r="Q171" s="214"/>
      <c r="R171" s="10"/>
      <c r="W171" s="196"/>
      <c r="X171" s="196"/>
      <c r="Y171" s="183"/>
      <c r="Z171" s="187"/>
      <c r="AA171" s="187"/>
      <c r="AB171" s="188"/>
      <c r="AC171" s="187"/>
      <c r="AD171" s="187"/>
    </row>
    <row r="172" spans="2:30" ht="15.75">
      <c r="B172" s="191"/>
      <c r="C172" s="192"/>
      <c r="D172" s="193"/>
      <c r="E172" s="194"/>
      <c r="F172" s="10"/>
      <c r="G172" s="10"/>
      <c r="H172" s="10"/>
      <c r="L172" s="10"/>
      <c r="M172" s="10"/>
      <c r="Q172" s="214"/>
      <c r="R172" s="10"/>
      <c r="W172" s="196"/>
      <c r="X172" s="196"/>
      <c r="Y172" s="183"/>
      <c r="Z172" s="187"/>
      <c r="AA172" s="187"/>
      <c r="AB172" s="188"/>
      <c r="AC172" s="187"/>
      <c r="AD172" s="187"/>
    </row>
    <row r="173" spans="2:30" ht="15.75">
      <c r="B173" s="191"/>
      <c r="C173" s="192"/>
      <c r="D173" s="193"/>
      <c r="E173" s="194"/>
      <c r="F173" s="10"/>
      <c r="G173" s="10"/>
      <c r="H173" s="10"/>
      <c r="L173" s="10"/>
      <c r="M173" s="10"/>
      <c r="Q173" s="214"/>
      <c r="R173" s="10"/>
      <c r="W173" s="196"/>
      <c r="X173" s="196"/>
      <c r="Y173" s="183"/>
      <c r="Z173" s="187"/>
      <c r="AA173" s="187"/>
      <c r="AB173" s="188"/>
      <c r="AC173" s="187"/>
      <c r="AD173" s="187"/>
    </row>
    <row r="174" spans="2:30" ht="15.75">
      <c r="B174" s="191"/>
      <c r="C174" s="192"/>
      <c r="D174" s="193"/>
      <c r="E174" s="194"/>
      <c r="F174" s="10"/>
      <c r="G174" s="10"/>
      <c r="H174" s="10"/>
      <c r="L174" s="10"/>
      <c r="M174" s="10"/>
      <c r="Q174" s="214"/>
      <c r="R174" s="10"/>
      <c r="W174" s="196"/>
      <c r="X174" s="196"/>
      <c r="Y174" s="183"/>
      <c r="Z174" s="187"/>
      <c r="AA174" s="187"/>
      <c r="AB174" s="188"/>
      <c r="AC174" s="187"/>
      <c r="AD174" s="187"/>
    </row>
    <row r="175" spans="2:30" ht="15.75">
      <c r="B175" s="191"/>
      <c r="C175" s="192"/>
      <c r="D175" s="193"/>
      <c r="E175" s="194"/>
      <c r="F175" s="10"/>
      <c r="G175" s="10"/>
      <c r="H175" s="10"/>
      <c r="L175" s="10"/>
      <c r="M175" s="10"/>
      <c r="Q175" s="214"/>
      <c r="R175" s="10"/>
      <c r="W175" s="196"/>
      <c r="X175" s="196"/>
      <c r="Y175" s="183"/>
      <c r="Z175" s="187"/>
      <c r="AA175" s="187"/>
      <c r="AB175" s="188"/>
      <c r="AC175" s="187"/>
      <c r="AD175" s="187"/>
    </row>
    <row r="176" spans="2:30" ht="15.75">
      <c r="B176" s="191"/>
      <c r="C176" s="192"/>
      <c r="D176" s="193"/>
      <c r="E176" s="194"/>
      <c r="F176" s="10"/>
      <c r="G176" s="10"/>
      <c r="H176" s="10"/>
      <c r="L176" s="10"/>
      <c r="M176" s="10"/>
      <c r="Q176" s="214"/>
      <c r="R176" s="10"/>
      <c r="W176" s="196"/>
      <c r="X176" s="196"/>
      <c r="Y176" s="183"/>
      <c r="Z176" s="187"/>
      <c r="AA176" s="187"/>
      <c r="AB176" s="188"/>
      <c r="AC176" s="187"/>
      <c r="AD176" s="187"/>
    </row>
    <row r="177" spans="2:30" ht="15.75">
      <c r="B177" s="191"/>
      <c r="C177" s="192"/>
      <c r="D177" s="193"/>
      <c r="E177" s="194"/>
      <c r="F177" s="10"/>
      <c r="G177" s="10"/>
      <c r="H177" s="10"/>
      <c r="L177" s="10"/>
      <c r="M177" s="10"/>
      <c r="Q177" s="214"/>
      <c r="R177" s="10"/>
      <c r="W177" s="196"/>
      <c r="X177" s="196"/>
      <c r="Y177" s="183"/>
      <c r="Z177" s="187"/>
      <c r="AA177" s="187"/>
      <c r="AB177" s="188"/>
      <c r="AC177" s="187"/>
      <c r="AD177" s="187"/>
    </row>
    <row r="178" spans="2:30" ht="15.75">
      <c r="B178" s="191"/>
      <c r="C178" s="192"/>
      <c r="D178" s="193"/>
      <c r="E178" s="194"/>
      <c r="F178" s="10"/>
      <c r="G178" s="10"/>
      <c r="H178" s="10"/>
      <c r="L178" s="10"/>
      <c r="M178" s="10"/>
      <c r="Q178" s="214"/>
      <c r="R178" s="10"/>
      <c r="W178" s="196"/>
      <c r="X178" s="196"/>
      <c r="Y178" s="183"/>
      <c r="Z178" s="187"/>
      <c r="AA178" s="187"/>
      <c r="AB178" s="188"/>
      <c r="AC178" s="187"/>
      <c r="AD178" s="187"/>
    </row>
    <row r="179" spans="2:30" ht="15.75">
      <c r="B179" s="191"/>
      <c r="C179" s="192"/>
      <c r="D179" s="193"/>
      <c r="E179" s="194"/>
      <c r="F179" s="10"/>
      <c r="G179" s="10"/>
      <c r="H179" s="10"/>
      <c r="L179" s="10"/>
      <c r="M179" s="10"/>
      <c r="Q179" s="214"/>
      <c r="R179" s="10"/>
      <c r="W179" s="196"/>
      <c r="X179" s="196"/>
      <c r="Y179" s="183"/>
      <c r="Z179" s="187"/>
      <c r="AA179" s="187"/>
      <c r="AB179" s="188"/>
      <c r="AC179" s="187"/>
      <c r="AD179" s="187"/>
    </row>
    <row r="180" spans="2:30" ht="15.75">
      <c r="B180" s="191"/>
      <c r="C180" s="192"/>
      <c r="D180" s="193"/>
      <c r="E180" s="194"/>
      <c r="F180" s="10"/>
      <c r="G180" s="10"/>
      <c r="H180" s="10"/>
      <c r="L180" s="10"/>
      <c r="M180" s="10"/>
      <c r="Q180" s="214"/>
      <c r="R180" s="10"/>
      <c r="W180" s="196"/>
      <c r="X180" s="196"/>
      <c r="Y180" s="183"/>
      <c r="Z180" s="187"/>
      <c r="AA180" s="187"/>
      <c r="AB180" s="188"/>
      <c r="AC180" s="187"/>
      <c r="AD180" s="187"/>
    </row>
    <row r="181" spans="2:30" ht="15.75">
      <c r="B181" s="191"/>
      <c r="C181" s="192"/>
      <c r="D181" s="193"/>
      <c r="E181" s="194"/>
      <c r="F181" s="10"/>
      <c r="G181" s="10"/>
      <c r="H181" s="10"/>
      <c r="L181" s="10"/>
      <c r="M181" s="10"/>
      <c r="Q181" s="214"/>
      <c r="R181" s="10"/>
      <c r="W181" s="196"/>
      <c r="X181" s="196"/>
      <c r="Y181" s="183"/>
      <c r="Z181" s="187"/>
      <c r="AA181" s="187"/>
      <c r="AB181" s="188"/>
      <c r="AC181" s="187"/>
      <c r="AD181" s="187"/>
    </row>
    <row r="182" spans="2:30" ht="15.75">
      <c r="B182" s="191"/>
      <c r="C182" s="192"/>
      <c r="D182" s="193"/>
      <c r="E182" s="194"/>
      <c r="F182" s="10"/>
      <c r="G182" s="10"/>
      <c r="H182" s="10"/>
      <c r="L182" s="10"/>
      <c r="M182" s="10"/>
      <c r="Q182" s="214"/>
      <c r="R182" s="10"/>
      <c r="W182" s="196"/>
      <c r="X182" s="196"/>
      <c r="Y182" s="185"/>
      <c r="Z182" s="187"/>
      <c r="AA182" s="187"/>
      <c r="AB182" s="188"/>
      <c r="AC182" s="187"/>
      <c r="AD182" s="187"/>
    </row>
    <row r="183" spans="2:30" ht="15.75">
      <c r="B183" s="191"/>
      <c r="C183" s="192"/>
      <c r="D183" s="193"/>
      <c r="E183" s="194"/>
      <c r="F183" s="10"/>
      <c r="G183" s="10"/>
      <c r="H183" s="10"/>
      <c r="L183" s="10"/>
      <c r="M183" s="10"/>
      <c r="Q183" s="214"/>
      <c r="R183" s="10"/>
      <c r="W183" s="196"/>
      <c r="X183" s="196"/>
      <c r="Y183" s="185"/>
      <c r="Z183" s="187"/>
      <c r="AA183" s="187"/>
      <c r="AB183" s="188"/>
      <c r="AC183" s="187"/>
      <c r="AD183" s="187"/>
    </row>
    <row r="184" spans="2:30" ht="15">
      <c r="B184" s="191"/>
      <c r="C184" s="192"/>
      <c r="D184" s="193"/>
      <c r="E184" s="194"/>
      <c r="F184" s="10"/>
      <c r="G184" s="10"/>
      <c r="H184" s="10"/>
      <c r="L184" s="10"/>
      <c r="M184" s="10"/>
      <c r="Q184" s="214"/>
      <c r="R184" s="10"/>
      <c r="W184" s="196"/>
      <c r="X184" s="196"/>
      <c r="Y184" s="239"/>
      <c r="Z184" s="187"/>
      <c r="AA184" s="187"/>
      <c r="AB184" s="188"/>
      <c r="AC184" s="187"/>
      <c r="AD184" s="187"/>
    </row>
    <row r="185" spans="2:30" ht="15">
      <c r="B185" s="191"/>
      <c r="C185" s="192"/>
      <c r="D185" s="193"/>
      <c r="E185" s="194"/>
      <c r="F185" s="10"/>
      <c r="G185" s="10"/>
      <c r="H185" s="10"/>
      <c r="L185" s="10"/>
      <c r="M185" s="10"/>
      <c r="Q185" s="214"/>
      <c r="R185" s="10"/>
      <c r="W185" s="196"/>
      <c r="X185" s="196"/>
      <c r="Y185" s="239"/>
      <c r="Z185" s="187"/>
      <c r="AA185" s="187"/>
      <c r="AB185" s="188"/>
      <c r="AC185" s="187"/>
      <c r="AD185" s="187"/>
    </row>
    <row r="186" spans="2:30" ht="15">
      <c r="B186" s="191"/>
      <c r="C186" s="192"/>
      <c r="D186" s="193"/>
      <c r="E186" s="194"/>
      <c r="F186" s="10"/>
      <c r="G186" s="10"/>
      <c r="H186" s="10"/>
      <c r="L186" s="10"/>
      <c r="M186" s="10"/>
      <c r="Q186" s="214"/>
      <c r="R186" s="10"/>
      <c r="W186" s="196"/>
      <c r="X186" s="196"/>
      <c r="Y186" s="239"/>
      <c r="Z186" s="187"/>
      <c r="AA186" s="187"/>
      <c r="AB186" s="188"/>
      <c r="AC186" s="187"/>
      <c r="AD186" s="187"/>
    </row>
    <row r="187" spans="2:30" ht="15">
      <c r="B187" s="191"/>
      <c r="C187" s="192"/>
      <c r="D187" s="193"/>
      <c r="E187" s="194"/>
      <c r="F187" s="10"/>
      <c r="G187" s="10"/>
      <c r="H187" s="10"/>
      <c r="L187" s="10"/>
      <c r="M187" s="10"/>
      <c r="Q187" s="214"/>
      <c r="R187" s="10"/>
      <c r="W187" s="196"/>
      <c r="X187" s="196"/>
      <c r="Y187" s="239"/>
      <c r="Z187" s="187"/>
      <c r="AA187" s="187"/>
      <c r="AB187" s="188"/>
      <c r="AC187" s="187"/>
      <c r="AD187" s="187"/>
    </row>
    <row r="188" spans="25:30" ht="15.75">
      <c r="Y188" s="183"/>
      <c r="Z188" s="187"/>
      <c r="AA188" s="187"/>
      <c r="AB188" s="188"/>
      <c r="AC188" s="187"/>
      <c r="AD188" s="187"/>
    </row>
    <row r="189" spans="25:30" ht="15.75">
      <c r="Y189" s="182"/>
      <c r="Z189" s="187"/>
      <c r="AA189" s="187"/>
      <c r="AB189" s="188"/>
      <c r="AC189" s="187"/>
      <c r="AD189" s="187"/>
    </row>
    <row r="190" spans="25:30" ht="15.75">
      <c r="Y190" s="183"/>
      <c r="Z190" s="187"/>
      <c r="AA190" s="187"/>
      <c r="AB190" s="188"/>
      <c r="AC190" s="187"/>
      <c r="AD190" s="187"/>
    </row>
    <row r="191" spans="25:30" ht="15.75">
      <c r="Y191" s="183"/>
      <c r="Z191" s="187"/>
      <c r="AA191" s="187"/>
      <c r="AB191" s="188"/>
      <c r="AC191" s="187"/>
      <c r="AD191" s="187"/>
    </row>
    <row r="192" spans="25:30" ht="15.75">
      <c r="Y192" s="183"/>
      <c r="Z192" s="187"/>
      <c r="AA192" s="187"/>
      <c r="AB192" s="188"/>
      <c r="AC192" s="187"/>
      <c r="AD192" s="187"/>
    </row>
    <row r="193" spans="25:30" ht="15.75">
      <c r="Y193" s="183"/>
      <c r="Z193" s="187"/>
      <c r="AA193" s="187"/>
      <c r="AB193" s="188"/>
      <c r="AC193" s="187"/>
      <c r="AD193" s="187"/>
    </row>
    <row r="194" spans="25:30" ht="15.75">
      <c r="Y194" s="183"/>
      <c r="Z194" s="187"/>
      <c r="AA194" s="187"/>
      <c r="AB194" s="188"/>
      <c r="AC194" s="187"/>
      <c r="AD194" s="187"/>
    </row>
    <row r="195" spans="25:30" ht="15.75">
      <c r="Y195" s="182"/>
      <c r="Z195" s="187"/>
      <c r="AA195" s="187"/>
      <c r="AB195" s="188"/>
      <c r="AC195" s="187"/>
      <c r="AD195" s="187"/>
    </row>
    <row r="196" spans="25:30" ht="15">
      <c r="Y196" s="187"/>
      <c r="Z196" s="187"/>
      <c r="AA196" s="187"/>
      <c r="AB196" s="188"/>
      <c r="AC196" s="187"/>
      <c r="AD196" s="187"/>
    </row>
    <row r="197" spans="25:30" ht="15">
      <c r="Y197" s="187"/>
      <c r="Z197" s="187"/>
      <c r="AA197" s="187"/>
      <c r="AB197" s="188"/>
      <c r="AC197" s="187"/>
      <c r="AD197" s="187"/>
    </row>
    <row r="198" spans="25:30" ht="15">
      <c r="Y198" s="187"/>
      <c r="Z198" s="187"/>
      <c r="AA198" s="187"/>
      <c r="AB198" s="188"/>
      <c r="AC198" s="187"/>
      <c r="AD198" s="187"/>
    </row>
    <row r="199" spans="25:30" ht="15">
      <c r="Y199" s="187"/>
      <c r="Z199" s="187"/>
      <c r="AA199" s="187"/>
      <c r="AB199" s="188"/>
      <c r="AC199" s="187"/>
      <c r="AD199" s="187"/>
    </row>
    <row r="200" spans="25:30" ht="15">
      <c r="Y200" s="187"/>
      <c r="Z200" s="187"/>
      <c r="AA200" s="187"/>
      <c r="AB200" s="188"/>
      <c r="AC200" s="187"/>
      <c r="AD200" s="187"/>
    </row>
    <row r="201" spans="25:30" ht="15">
      <c r="Y201" s="187"/>
      <c r="Z201" s="187"/>
      <c r="AA201" s="187"/>
      <c r="AB201" s="188"/>
      <c r="AC201" s="187"/>
      <c r="AD201" s="187"/>
    </row>
    <row r="202" spans="25:30" ht="15">
      <c r="Y202" s="187"/>
      <c r="Z202" s="187"/>
      <c r="AA202" s="187"/>
      <c r="AB202" s="188"/>
      <c r="AC202" s="187"/>
      <c r="AD202" s="187"/>
    </row>
    <row r="203" spans="25:30" ht="15">
      <c r="Y203" s="187"/>
      <c r="Z203" s="187"/>
      <c r="AA203" s="187"/>
      <c r="AB203" s="188"/>
      <c r="AC203" s="187"/>
      <c r="AD203" s="187"/>
    </row>
    <row r="204" spans="25:30" ht="15">
      <c r="Y204" s="187"/>
      <c r="Z204" s="187"/>
      <c r="AA204" s="187"/>
      <c r="AB204" s="188"/>
      <c r="AC204" s="187"/>
      <c r="AD204" s="187"/>
    </row>
    <row r="205" spans="25:30" ht="15">
      <c r="Y205" s="187"/>
      <c r="Z205" s="187"/>
      <c r="AA205" s="187"/>
      <c r="AB205" s="188"/>
      <c r="AC205" s="187"/>
      <c r="AD205" s="187"/>
    </row>
    <row r="206" spans="25:30" ht="15">
      <c r="Y206" s="187"/>
      <c r="Z206" s="187"/>
      <c r="AA206" s="187"/>
      <c r="AB206" s="188"/>
      <c r="AC206" s="187"/>
      <c r="AD206" s="187"/>
    </row>
    <row r="207" spans="25:30" ht="15">
      <c r="Y207" s="187"/>
      <c r="Z207" s="187"/>
      <c r="AA207" s="187"/>
      <c r="AB207" s="188"/>
      <c r="AC207" s="187"/>
      <c r="AD207" s="187"/>
    </row>
    <row r="208" spans="25:30" ht="15">
      <c r="Y208" s="187"/>
      <c r="Z208" s="187"/>
      <c r="AA208" s="187"/>
      <c r="AB208" s="188"/>
      <c r="AC208" s="187"/>
      <c r="AD208" s="187"/>
    </row>
    <row r="209" spans="25:30" ht="15">
      <c r="Y209" s="187"/>
      <c r="Z209" s="187"/>
      <c r="AA209" s="187"/>
      <c r="AB209" s="188"/>
      <c r="AC209" s="187"/>
      <c r="AD209" s="187"/>
    </row>
    <row r="210" spans="25:30" ht="15">
      <c r="Y210" s="187"/>
      <c r="Z210" s="187"/>
      <c r="AA210" s="187"/>
      <c r="AB210" s="188"/>
      <c r="AC210" s="187"/>
      <c r="AD210" s="187"/>
    </row>
    <row r="211" spans="25:30" ht="15">
      <c r="Y211" s="187"/>
      <c r="Z211" s="187"/>
      <c r="AA211" s="187"/>
      <c r="AB211" s="188"/>
      <c r="AC211" s="187"/>
      <c r="AD211" s="187"/>
    </row>
    <row r="212" spans="25:30" ht="15">
      <c r="Y212" s="187"/>
      <c r="Z212" s="187"/>
      <c r="AA212" s="187"/>
      <c r="AB212" s="188"/>
      <c r="AC212" s="187"/>
      <c r="AD212" s="187"/>
    </row>
    <row r="213" spans="25:30" ht="15">
      <c r="Y213" s="187"/>
      <c r="Z213" s="187"/>
      <c r="AA213" s="187"/>
      <c r="AB213" s="188"/>
      <c r="AC213" s="187"/>
      <c r="AD213" s="187"/>
    </row>
    <row r="214" spans="25:30" ht="15">
      <c r="Y214" s="187"/>
      <c r="Z214" s="187"/>
      <c r="AA214" s="187"/>
      <c r="AB214" s="188"/>
      <c r="AC214" s="187"/>
      <c r="AD214" s="187"/>
    </row>
    <row r="215" spans="25:30" ht="15">
      <c r="Y215" s="187"/>
      <c r="Z215" s="187"/>
      <c r="AA215" s="187"/>
      <c r="AB215" s="188"/>
      <c r="AC215" s="187"/>
      <c r="AD215" s="187"/>
    </row>
    <row r="216" spans="25:30" ht="15">
      <c r="Y216" s="187"/>
      <c r="Z216" s="187"/>
      <c r="AA216" s="187"/>
      <c r="AB216" s="188"/>
      <c r="AC216" s="187"/>
      <c r="AD216" s="187"/>
    </row>
    <row r="217" spans="25:30" ht="15">
      <c r="Y217" s="187"/>
      <c r="Z217" s="187"/>
      <c r="AA217" s="187"/>
      <c r="AB217" s="188"/>
      <c r="AC217" s="187"/>
      <c r="AD217" s="187"/>
    </row>
    <row r="218" spans="25:30" ht="15">
      <c r="Y218" s="187"/>
      <c r="Z218" s="187"/>
      <c r="AA218" s="187"/>
      <c r="AB218" s="188"/>
      <c r="AC218" s="187"/>
      <c r="AD218" s="187"/>
    </row>
    <row r="219" spans="25:30" ht="15">
      <c r="Y219" s="187"/>
      <c r="Z219" s="187"/>
      <c r="AA219" s="187"/>
      <c r="AB219" s="188"/>
      <c r="AC219" s="187"/>
      <c r="AD219" s="187"/>
    </row>
    <row r="220" spans="25:30" ht="15">
      <c r="Y220" s="187"/>
      <c r="Z220" s="187"/>
      <c r="AA220" s="187"/>
      <c r="AB220" s="188"/>
      <c r="AC220" s="187"/>
      <c r="AD220" s="187"/>
    </row>
    <row r="221" spans="25:30" ht="15">
      <c r="Y221" s="187"/>
      <c r="Z221" s="187"/>
      <c r="AA221" s="187"/>
      <c r="AB221" s="188"/>
      <c r="AC221" s="187"/>
      <c r="AD221" s="187"/>
    </row>
    <row r="222" spans="25:30" ht="15">
      <c r="Y222" s="187"/>
      <c r="Z222" s="187"/>
      <c r="AA222" s="187"/>
      <c r="AB222" s="188"/>
      <c r="AC222" s="187"/>
      <c r="AD222" s="187"/>
    </row>
    <row r="223" spans="25:30" ht="15">
      <c r="Y223" s="187"/>
      <c r="Z223" s="187"/>
      <c r="AA223" s="187"/>
      <c r="AB223" s="188"/>
      <c r="AC223" s="187"/>
      <c r="AD223" s="187"/>
    </row>
    <row r="224" spans="25:30" ht="15">
      <c r="Y224" s="187"/>
      <c r="Z224" s="187"/>
      <c r="AA224" s="187"/>
      <c r="AB224" s="188"/>
      <c r="AC224" s="187"/>
      <c r="AD224" s="187"/>
    </row>
    <row r="225" spans="25:30" ht="15">
      <c r="Y225" s="187"/>
      <c r="Z225" s="187"/>
      <c r="AA225" s="187"/>
      <c r="AB225" s="188"/>
      <c r="AC225" s="187"/>
      <c r="AD225" s="187"/>
    </row>
    <row r="226" spans="25:30" ht="15">
      <c r="Y226" s="187"/>
      <c r="Z226" s="187"/>
      <c r="AA226" s="187"/>
      <c r="AB226" s="188"/>
      <c r="AC226" s="187"/>
      <c r="AD226" s="187"/>
    </row>
    <row r="227" spans="25:30" ht="15">
      <c r="Y227" s="187"/>
      <c r="Z227" s="187"/>
      <c r="AA227" s="187"/>
      <c r="AB227" s="188"/>
      <c r="AC227" s="187"/>
      <c r="AD227" s="187"/>
    </row>
    <row r="228" spans="25:30" ht="15">
      <c r="Y228" s="187"/>
      <c r="Z228" s="187"/>
      <c r="AA228" s="187"/>
      <c r="AB228" s="188"/>
      <c r="AC228" s="187"/>
      <c r="AD228" s="187"/>
    </row>
    <row r="229" spans="25:30" ht="15">
      <c r="Y229" s="187"/>
      <c r="Z229" s="187"/>
      <c r="AA229" s="187"/>
      <c r="AB229" s="188"/>
      <c r="AC229" s="187"/>
      <c r="AD229" s="187"/>
    </row>
    <row r="230" spans="25:30" ht="15">
      <c r="Y230" s="187"/>
      <c r="Z230" s="187"/>
      <c r="AA230" s="187"/>
      <c r="AB230" s="188"/>
      <c r="AC230" s="187"/>
      <c r="AD230" s="187"/>
    </row>
    <row r="231" spans="25:30" ht="15">
      <c r="Y231" s="187"/>
      <c r="Z231" s="187"/>
      <c r="AA231" s="187"/>
      <c r="AB231" s="188"/>
      <c r="AC231" s="187"/>
      <c r="AD231" s="187"/>
    </row>
    <row r="232" spans="25:30" ht="15">
      <c r="Y232" s="187"/>
      <c r="Z232" s="187"/>
      <c r="AA232" s="187"/>
      <c r="AB232" s="188"/>
      <c r="AC232" s="187"/>
      <c r="AD232" s="187"/>
    </row>
    <row r="233" spans="25:30" ht="15">
      <c r="Y233" s="187"/>
      <c r="Z233" s="187"/>
      <c r="AA233" s="187"/>
      <c r="AB233" s="188"/>
      <c r="AC233" s="187"/>
      <c r="AD233" s="187"/>
    </row>
    <row r="234" spans="25:30" ht="15">
      <c r="Y234" s="187"/>
      <c r="Z234" s="187"/>
      <c r="AA234" s="187"/>
      <c r="AB234" s="188"/>
      <c r="AC234" s="187"/>
      <c r="AD234" s="187"/>
    </row>
    <row r="235" spans="25:30" ht="15">
      <c r="Y235" s="187"/>
      <c r="Z235" s="187"/>
      <c r="AA235" s="187"/>
      <c r="AB235" s="188"/>
      <c r="AC235" s="187"/>
      <c r="AD235" s="187"/>
    </row>
    <row r="236" spans="25:30" ht="15">
      <c r="Y236" s="187"/>
      <c r="Z236" s="187"/>
      <c r="AA236" s="187"/>
      <c r="AB236" s="188"/>
      <c r="AC236" s="187"/>
      <c r="AD236" s="187"/>
    </row>
    <row r="237" spans="25:30" ht="15">
      <c r="Y237" s="187"/>
      <c r="Z237" s="187"/>
      <c r="AA237" s="187"/>
      <c r="AB237" s="188"/>
      <c r="AC237" s="187"/>
      <c r="AD237" s="187"/>
    </row>
    <row r="238" spans="25:30" ht="15">
      <c r="Y238" s="187"/>
      <c r="Z238" s="187"/>
      <c r="AA238" s="187"/>
      <c r="AB238" s="188"/>
      <c r="AC238" s="187"/>
      <c r="AD238" s="187"/>
    </row>
    <row r="239" spans="25:30" ht="15">
      <c r="Y239" s="187"/>
      <c r="Z239" s="187"/>
      <c r="AA239" s="187"/>
      <c r="AB239" s="188"/>
      <c r="AC239" s="187"/>
      <c r="AD239" s="187"/>
    </row>
    <row r="240" spans="25:30" ht="15">
      <c r="Y240" s="187"/>
      <c r="Z240" s="187"/>
      <c r="AA240" s="187"/>
      <c r="AB240" s="188"/>
      <c r="AC240" s="187"/>
      <c r="AD240" s="187"/>
    </row>
    <row r="241" spans="25:30" ht="15">
      <c r="Y241" s="187"/>
      <c r="Z241" s="187"/>
      <c r="AA241" s="187"/>
      <c r="AB241" s="188"/>
      <c r="AC241" s="187"/>
      <c r="AD241" s="187"/>
    </row>
    <row r="242" spans="25:30" ht="15">
      <c r="Y242" s="187"/>
      <c r="Z242" s="187"/>
      <c r="AA242" s="187"/>
      <c r="AB242" s="188"/>
      <c r="AC242" s="187"/>
      <c r="AD242" s="187"/>
    </row>
    <row r="243" spans="25:30" ht="15">
      <c r="Y243" s="187"/>
      <c r="Z243" s="187"/>
      <c r="AA243" s="187"/>
      <c r="AB243" s="188"/>
      <c r="AC243" s="187"/>
      <c r="AD243" s="187"/>
    </row>
    <row r="244" spans="25:30" ht="15">
      <c r="Y244" s="187"/>
      <c r="Z244" s="187"/>
      <c r="AA244" s="187"/>
      <c r="AB244" s="188"/>
      <c r="AC244" s="187"/>
      <c r="AD244" s="187"/>
    </row>
    <row r="245" spans="25:30" ht="15">
      <c r="Y245" s="187"/>
      <c r="Z245" s="187"/>
      <c r="AA245" s="187"/>
      <c r="AB245" s="188"/>
      <c r="AC245" s="187"/>
      <c r="AD245" s="187"/>
    </row>
    <row r="246" spans="25:30" ht="15">
      <c r="Y246" s="187"/>
      <c r="Z246" s="187"/>
      <c r="AA246" s="187"/>
      <c r="AB246" s="188"/>
      <c r="AC246" s="187"/>
      <c r="AD246" s="187"/>
    </row>
    <row r="247" spans="25:30" ht="15">
      <c r="Y247" s="187"/>
      <c r="Z247" s="187"/>
      <c r="AA247" s="187"/>
      <c r="AB247" s="188"/>
      <c r="AC247" s="187"/>
      <c r="AD247" s="187"/>
    </row>
    <row r="248" spans="25:30" ht="15">
      <c r="Y248" s="187"/>
      <c r="Z248" s="187"/>
      <c r="AA248" s="187"/>
      <c r="AB248" s="188"/>
      <c r="AC248" s="187"/>
      <c r="AD248" s="187"/>
    </row>
    <row r="249" spans="25:30" ht="15">
      <c r="Y249" s="187"/>
      <c r="Z249" s="187"/>
      <c r="AA249" s="187"/>
      <c r="AB249" s="188"/>
      <c r="AC249" s="187"/>
      <c r="AD249" s="187"/>
    </row>
    <row r="250" spans="25:30" ht="15">
      <c r="Y250" s="187"/>
      <c r="Z250" s="187"/>
      <c r="AA250" s="187"/>
      <c r="AB250" s="188"/>
      <c r="AC250" s="187"/>
      <c r="AD250" s="187"/>
    </row>
    <row r="251" spans="25:30" ht="15">
      <c r="Y251" s="187"/>
      <c r="Z251" s="187"/>
      <c r="AA251" s="187"/>
      <c r="AB251" s="188"/>
      <c r="AC251" s="187"/>
      <c r="AD251" s="187"/>
    </row>
    <row r="252" spans="25:30" ht="15">
      <c r="Y252" s="187"/>
      <c r="Z252" s="187"/>
      <c r="AA252" s="187"/>
      <c r="AB252" s="188"/>
      <c r="AC252" s="187"/>
      <c r="AD252" s="187"/>
    </row>
    <row r="253" spans="25:30" ht="15">
      <c r="Y253" s="187"/>
      <c r="Z253" s="187"/>
      <c r="AA253" s="187"/>
      <c r="AB253" s="188"/>
      <c r="AC253" s="187"/>
      <c r="AD253" s="187"/>
    </row>
    <row r="254" spans="25:30" ht="15">
      <c r="Y254" s="187"/>
      <c r="Z254" s="187"/>
      <c r="AA254" s="187"/>
      <c r="AB254" s="188"/>
      <c r="AC254" s="187"/>
      <c r="AD254" s="187"/>
    </row>
    <row r="255" spans="25:30" ht="15">
      <c r="Y255" s="187"/>
      <c r="Z255" s="187"/>
      <c r="AA255" s="187"/>
      <c r="AB255" s="188"/>
      <c r="AC255" s="187"/>
      <c r="AD255" s="187"/>
    </row>
    <row r="256" spans="25:30" ht="15">
      <c r="Y256" s="187"/>
      <c r="Z256" s="187"/>
      <c r="AA256" s="187"/>
      <c r="AB256" s="188"/>
      <c r="AC256" s="187"/>
      <c r="AD256" s="187"/>
    </row>
    <row r="257" spans="25:30" ht="15">
      <c r="Y257" s="187"/>
      <c r="Z257" s="187"/>
      <c r="AA257" s="187"/>
      <c r="AB257" s="188"/>
      <c r="AC257" s="187"/>
      <c r="AD257" s="187"/>
    </row>
    <row r="258" spans="25:30" ht="15">
      <c r="Y258" s="187"/>
      <c r="Z258" s="187"/>
      <c r="AA258" s="187"/>
      <c r="AB258" s="188"/>
      <c r="AC258" s="187"/>
      <c r="AD258" s="187"/>
    </row>
    <row r="259" spans="25:30" ht="15">
      <c r="Y259" s="187"/>
      <c r="Z259" s="187"/>
      <c r="AA259" s="187"/>
      <c r="AB259" s="188"/>
      <c r="AC259" s="187"/>
      <c r="AD259" s="187"/>
    </row>
    <row r="260" spans="25:30" ht="15">
      <c r="Y260" s="187"/>
      <c r="Z260" s="187"/>
      <c r="AA260" s="187"/>
      <c r="AB260" s="188"/>
      <c r="AC260" s="187"/>
      <c r="AD260" s="187"/>
    </row>
    <row r="261" spans="25:30" ht="15">
      <c r="Y261" s="187"/>
      <c r="Z261" s="187"/>
      <c r="AA261" s="187"/>
      <c r="AB261" s="188"/>
      <c r="AC261" s="187"/>
      <c r="AD261" s="187"/>
    </row>
    <row r="262" spans="25:30" ht="15">
      <c r="Y262" s="187"/>
      <c r="Z262" s="187"/>
      <c r="AA262" s="187"/>
      <c r="AB262" s="188"/>
      <c r="AC262" s="187"/>
      <c r="AD262" s="187"/>
    </row>
    <row r="263" spans="25:30" ht="15">
      <c r="Y263" s="187"/>
      <c r="Z263" s="187"/>
      <c r="AA263" s="187"/>
      <c r="AB263" s="188"/>
      <c r="AC263" s="187"/>
      <c r="AD263" s="187"/>
    </row>
    <row r="264" spans="25:30" ht="15">
      <c r="Y264" s="187"/>
      <c r="Z264" s="187"/>
      <c r="AA264" s="187"/>
      <c r="AB264" s="188"/>
      <c r="AC264" s="187"/>
      <c r="AD264" s="187"/>
    </row>
    <row r="265" spans="25:30" ht="15">
      <c r="Y265" s="187"/>
      <c r="Z265" s="187"/>
      <c r="AA265" s="187"/>
      <c r="AB265" s="188"/>
      <c r="AC265" s="187"/>
      <c r="AD265" s="187"/>
    </row>
    <row r="266" spans="25:30" ht="15">
      <c r="Y266" s="187"/>
      <c r="Z266" s="187"/>
      <c r="AA266" s="187"/>
      <c r="AB266" s="188"/>
      <c r="AC266" s="187"/>
      <c r="AD266" s="187"/>
    </row>
    <row r="267" spans="25:30" ht="15">
      <c r="Y267" s="187"/>
      <c r="Z267" s="187"/>
      <c r="AA267" s="187"/>
      <c r="AB267" s="188"/>
      <c r="AC267" s="187"/>
      <c r="AD267" s="187"/>
    </row>
    <row r="268" spans="25:30" ht="15">
      <c r="Y268" s="187"/>
      <c r="Z268" s="187"/>
      <c r="AA268" s="187"/>
      <c r="AB268" s="188"/>
      <c r="AC268" s="187"/>
      <c r="AD268" s="187"/>
    </row>
    <row r="269" spans="25:30" ht="15">
      <c r="Y269" s="187"/>
      <c r="Z269" s="187"/>
      <c r="AA269" s="187"/>
      <c r="AB269" s="188"/>
      <c r="AC269" s="187"/>
      <c r="AD269" s="187"/>
    </row>
    <row r="270" spans="25:30" ht="15">
      <c r="Y270" s="187"/>
      <c r="Z270" s="187"/>
      <c r="AA270" s="187"/>
      <c r="AB270" s="188"/>
      <c r="AC270" s="187"/>
      <c r="AD270" s="187"/>
    </row>
    <row r="271" spans="25:30" ht="15">
      <c r="Y271" s="187"/>
      <c r="Z271" s="187"/>
      <c r="AA271" s="187"/>
      <c r="AB271" s="188"/>
      <c r="AC271" s="187"/>
      <c r="AD271" s="187"/>
    </row>
    <row r="272" spans="25:30" ht="15">
      <c r="Y272" s="187"/>
      <c r="Z272" s="187"/>
      <c r="AA272" s="187"/>
      <c r="AB272" s="188"/>
      <c r="AC272" s="187"/>
      <c r="AD272" s="187"/>
    </row>
    <row r="273" spans="25:30" ht="15">
      <c r="Y273" s="187"/>
      <c r="Z273" s="187"/>
      <c r="AA273" s="187"/>
      <c r="AB273" s="188"/>
      <c r="AC273" s="187"/>
      <c r="AD273" s="187"/>
    </row>
    <row r="274" spans="25:30" ht="15">
      <c r="Y274" s="187"/>
      <c r="Z274" s="187"/>
      <c r="AA274" s="187"/>
      <c r="AB274" s="188"/>
      <c r="AC274" s="187"/>
      <c r="AD274" s="187"/>
    </row>
    <row r="275" spans="25:30" ht="15">
      <c r="Y275" s="187"/>
      <c r="Z275" s="187"/>
      <c r="AA275" s="187"/>
      <c r="AB275" s="188"/>
      <c r="AC275" s="187"/>
      <c r="AD275" s="187"/>
    </row>
    <row r="276" spans="25:30" ht="15">
      <c r="Y276" s="187"/>
      <c r="Z276" s="187"/>
      <c r="AA276" s="187"/>
      <c r="AB276" s="188"/>
      <c r="AC276" s="187"/>
      <c r="AD276" s="187"/>
    </row>
    <row r="277" spans="25:30" ht="15">
      <c r="Y277" s="187"/>
      <c r="Z277" s="187"/>
      <c r="AA277" s="187"/>
      <c r="AB277" s="188"/>
      <c r="AC277" s="187"/>
      <c r="AD277" s="187"/>
    </row>
  </sheetData>
  <sheetProtection/>
  <mergeCells count="23">
    <mergeCell ref="D9:D10"/>
    <mergeCell ref="A12:T12"/>
    <mergeCell ref="A30:C30"/>
    <mergeCell ref="A3:V3"/>
    <mergeCell ref="A104:V104"/>
    <mergeCell ref="K9:O9"/>
    <mergeCell ref="V92:V95"/>
    <mergeCell ref="A117:C117"/>
    <mergeCell ref="A103:C103"/>
    <mergeCell ref="B9:B10"/>
    <mergeCell ref="A9:A10"/>
    <mergeCell ref="C92:C95"/>
    <mergeCell ref="A92:A95"/>
    <mergeCell ref="A1:T1"/>
    <mergeCell ref="C9:C10"/>
    <mergeCell ref="F9:J9"/>
    <mergeCell ref="E9:E10"/>
    <mergeCell ref="C111:C114"/>
    <mergeCell ref="Y184:Y187"/>
    <mergeCell ref="A119:V119"/>
    <mergeCell ref="U92:U95"/>
    <mergeCell ref="A118:C118"/>
    <mergeCell ref="P9:T9"/>
  </mergeCells>
  <printOptions/>
  <pageMargins left="0.35433070866141736" right="0.15748031496062992" top="0" bottom="0" header="0.15748031496062992" footer="0.15748031496062992"/>
  <pageSetup fitToHeight="0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Жанна Николаевна Решетникова</cp:lastModifiedBy>
  <cp:lastPrinted>2023-02-01T07:52:11Z</cp:lastPrinted>
  <dcterms:created xsi:type="dcterms:W3CDTF">2013-12-09T13:14:17Z</dcterms:created>
  <dcterms:modified xsi:type="dcterms:W3CDTF">2023-03-01T10:56:46Z</dcterms:modified>
  <cp:category/>
  <cp:version/>
  <cp:contentType/>
  <cp:contentStatus/>
</cp:coreProperties>
</file>