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15360" windowHeight="5190" activeTab="0"/>
  </bookViews>
  <sheets>
    <sheet name="Отчет по ГП за 2023год" sheetId="1" r:id="rId1"/>
  </sheets>
  <definedNames>
    <definedName name="_xlnm.Print_Titles" localSheetId="0">'Отчет по ГП за 2023год'!$9:$11</definedName>
    <definedName name="_xlnm.Print_Area" localSheetId="0">'Отчет по ГП за 2023год'!$A$1:$W$120</definedName>
  </definedNames>
  <calcPr fullCalcOnLoad="1"/>
</workbook>
</file>

<file path=xl/sharedStrings.xml><?xml version="1.0" encoding="utf-8"?>
<sst xmlns="http://schemas.openxmlformats.org/spreadsheetml/2006/main" count="505" uniqueCount="302">
  <si>
    <t>1</t>
  </si>
  <si>
    <t>1.1</t>
  </si>
  <si>
    <t>Всего, в т.ч.</t>
  </si>
  <si>
    <t>Участник (ОИВ)</t>
  </si>
  <si>
    <t>Фактическая дата начала реализации мероприятия (квартал,год)</t>
  </si>
  <si>
    <t>Фактическая дата окончания реализации мероприятия (квартал,год)</t>
  </si>
  <si>
    <t>Федеральный бюджет</t>
  </si>
  <si>
    <t>Областной бюджет</t>
  </si>
  <si>
    <t>Местные бюджеты</t>
  </si>
  <si>
    <t>Прочие источники</t>
  </si>
  <si>
    <t>ОТЧЕТ о реализации государственной программы</t>
  </si>
  <si>
    <t>Наименование государственной программы</t>
  </si>
  <si>
    <t xml:space="preserve">Всего   </t>
  </si>
  <si>
    <t>2014</t>
  </si>
  <si>
    <t>Наименование ВЦП, основного мероприятия (наименование основного мероприятия в рамках государственных программ, наименование объектов строительства и реконструкции)</t>
  </si>
  <si>
    <t>2015</t>
  </si>
  <si>
    <t>2016</t>
  </si>
  <si>
    <t>2017</t>
  </si>
  <si>
    <t xml:space="preserve">Областной бюджет </t>
  </si>
  <si>
    <t xml:space="preserve">Прочие источники </t>
  </si>
  <si>
    <t>1.1.1</t>
  </si>
  <si>
    <t>Кадастровые работы</t>
  </si>
  <si>
    <t>Обследование трасс регулярных автобусных маршрутов на соответствие требованиям обеспечения БДД</t>
  </si>
  <si>
    <t xml:space="preserve">№ п/п по ГП </t>
  </si>
  <si>
    <t>3.</t>
  </si>
  <si>
    <t>3.1.</t>
  </si>
  <si>
    <t>3.2.</t>
  </si>
  <si>
    <t>4.</t>
  </si>
  <si>
    <t>4.1.</t>
  </si>
  <si>
    <t xml:space="preserve">Обеспечение деятельности (услуги, работы) государственных учреждений </t>
  </si>
  <si>
    <t>Развитие информационных систем на общественном транспорте</t>
  </si>
  <si>
    <t>1.1.</t>
  </si>
  <si>
    <t>1.2.</t>
  </si>
  <si>
    <t>1.3.</t>
  </si>
  <si>
    <t>2.1.</t>
  </si>
  <si>
    <t>2.2.</t>
  </si>
  <si>
    <t>2.3.</t>
  </si>
  <si>
    <t>Управление Ленинградской области по государственному техническому надзору и контролю</t>
  </si>
  <si>
    <t>2.4.</t>
  </si>
  <si>
    <t>2.7.</t>
  </si>
  <si>
    <t>Комитет, ГКУ Ленавтодор</t>
  </si>
  <si>
    <t>Комитет</t>
  </si>
  <si>
    <t>федеральный бюджет</t>
  </si>
  <si>
    <t>2.8.</t>
  </si>
  <si>
    <t xml:space="preserve">  "Развитие транспортной системы Ленинградской области"</t>
  </si>
  <si>
    <t>2.</t>
  </si>
  <si>
    <t>5.</t>
  </si>
  <si>
    <t>5.1.</t>
  </si>
  <si>
    <t>Комитет, ГКУ ЦБДД</t>
  </si>
  <si>
    <t>2.5.</t>
  </si>
  <si>
    <t>2.6.</t>
  </si>
  <si>
    <t>1.</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</si>
  <si>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</si>
  <si>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ВСЕГО по государственной программе ЛО   "Развитие транспортной системы Ленинградской области"</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</si>
  <si>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(заказчик - ГКУ "Ленавтодор")</t>
  </si>
  <si>
    <t>6.1.</t>
  </si>
  <si>
    <t>Субсидии автономной некоммерческой организации "Дирекция по развитию транспортной системы Санкт-Петербурга и Ленинградской области"*</t>
  </si>
  <si>
    <t>Строительство мостового перехода через реку Волхов на подъезде к г.Кириши в Киришском районе Ленинградской области</t>
  </si>
  <si>
    <t>Исп. Решетникова Ж.Н. В. тел. 539-45-31 (3828)</t>
  </si>
  <si>
    <t>Сведения о достигнутых результатах</t>
  </si>
  <si>
    <t>Строительство Проектируемой улицы №1 в створе продолжения улицы Центральной и улицы Дмитрия Кожемякина в г. Сертолово Ленинградской области</t>
  </si>
  <si>
    <t>3.1.1.</t>
  </si>
  <si>
    <t>Комитет Ленинградской области по транспорту</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</si>
  <si>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</si>
  <si>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Строительство 1 этапа улично-дорожной сети по адресу: Ленинградская область, г. Всеволожск, Южный жилой район, кварталы 2,3,4,5,6,7,8. Улица Московская</t>
  </si>
  <si>
    <t>2.2.1.</t>
  </si>
  <si>
    <t>а/д "Копорье-Ручьи" на участке км  0+00 - км 11+500 в Ломоносовском и Кингисеппском районах (11,703 км)</t>
  </si>
  <si>
    <t>2.3.1.</t>
  </si>
  <si>
    <t>2.3.2.</t>
  </si>
  <si>
    <t>Реконструкция участка автомобильной дороги по ул. Скворцова г.п. им. Морозова, включая разработку проектно-сметной документации</t>
  </si>
  <si>
    <t>1.4.</t>
  </si>
  <si>
    <t>Федеральный проект "Региональная и местная дорожная сеть"</t>
  </si>
  <si>
    <t>Строительство автомобильных дорог общего пользования регионального и межмуниципального значения, в т.ч.:</t>
  </si>
  <si>
    <t xml:space="preserve">Строительство транспортной развязки на пересечении автомобильной дороги "Санкт-Петербург- завод им.Свердлова- Всеволожск ( км39) с железной дорогой на  перегоне Всеволожск-Мельничный Ручей во Всеволожском районе Ленинградской области. </t>
  </si>
  <si>
    <t>Развитие инфраструктуры дорожного хозяйства</t>
  </si>
  <si>
    <t>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t>
  </si>
  <si>
    <t>1.2.1.</t>
  </si>
  <si>
    <r>
      <t xml:space="preserve">Ответственный исполнитель:   </t>
    </r>
    <r>
      <rPr>
        <b/>
        <u val="single"/>
        <sz val="12"/>
        <rFont val="Times New Roman"/>
        <family val="1"/>
      </rPr>
      <t>Комитет по дорожному хозяйству Ленинградской области (ДК)</t>
    </r>
  </si>
  <si>
    <t xml:space="preserve">Рек-ция а/д  "СПб-Колтуши на участке КАД-Колтуши 1,2 этап" </t>
  </si>
  <si>
    <t>Стр-во мост.перех. ч/р Свирь у г.Подпорожье Ленинградской области</t>
  </si>
  <si>
    <t xml:space="preserve">Капитальный ремонт а/д общего пользования регионального и межмуниципального значения </t>
  </si>
  <si>
    <t xml:space="preserve"> Ремонт а/д общего пользования регионального и межмуниципального значения</t>
  </si>
  <si>
    <t xml:space="preserve"> Финансовое обеспечение дорожной деятельности в рамках реализации национального проекта "Безопасные качественные дороги" (АГЛОМЕРАЦИЯ)</t>
  </si>
  <si>
    <t>1.3.1.</t>
  </si>
  <si>
    <t xml:space="preserve">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(Мосты, дороги)</t>
  </si>
  <si>
    <t>1.5.</t>
  </si>
  <si>
    <t>1.6.</t>
  </si>
  <si>
    <t>ПРОЕКТНАЯ ЧАСТЬ</t>
  </si>
  <si>
    <t>Мероприятия, направленные на достижения цели федеральногопроекта "Региональная и местная дорожная сеть", в том числе:</t>
  </si>
  <si>
    <t>Строительство а/д общего пользования регионального и межмуниципального значения, в том числе:</t>
  </si>
  <si>
    <t>Проектно-изыскательские работы и отвод земель будущих лет</t>
  </si>
  <si>
    <t>2.1.1.</t>
  </si>
  <si>
    <t>2.1.2.</t>
  </si>
  <si>
    <t>2.1.3.</t>
  </si>
  <si>
    <t>2.1.4.</t>
  </si>
  <si>
    <t>2.1.5.</t>
  </si>
  <si>
    <t>2.1.6.</t>
  </si>
  <si>
    <t>Реконструкция а/д общего пользования регионального и межмуниципального значения</t>
  </si>
  <si>
    <t>2.2.2.</t>
  </si>
  <si>
    <t xml:space="preserve">Строительство (реконструкция), включая проектирование, а/д общего пользования местного значения </t>
  </si>
  <si>
    <t xml:space="preserve">Разработка проектно-сметной документации                                       на реконструкцию автомобильной дороги общего пользования местного значения       «Лемовжа - Гостятино» в Волосовском районе Ленинградской области  </t>
  </si>
  <si>
    <t xml:space="preserve">Разработка проектно-сметной документации                                      на реконструкцию автомобильной дороги общего пользования местного значения                                         "Большой Сабск - Изори" в Волосовском районе Ленинградской области </t>
  </si>
  <si>
    <t>Строительство участка автомобильной дороги от автомобильной дороги "Мины-Новинка" до дер. Клетно,  в том числе проектно-изыскательские работы</t>
  </si>
  <si>
    <t>Строительство моста через Староладожский канал в створе Северного переулка                                                  в г. Шлиссельбург,  в том числе проектно-изыскательское работы</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</si>
  <si>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t>
  </si>
  <si>
    <t>2.3.3.</t>
  </si>
  <si>
    <t>2.3.4.</t>
  </si>
  <si>
    <t>2.3.5.</t>
  </si>
  <si>
    <t>2.3.6.</t>
  </si>
  <si>
    <t>2.3.7.</t>
  </si>
  <si>
    <t>2.3.9.</t>
  </si>
  <si>
    <t>Содержание а/д общего пользования регионального и межмуниципального значения</t>
  </si>
  <si>
    <t>Капитальный ремонт а/д общего пользования регионального и межмуниципального значения</t>
  </si>
  <si>
    <t>Ремонт а/д общего пользования регионального и межмуниципального значения</t>
  </si>
  <si>
    <t>Субсидии на капитальный ремонт и ремонт а/д общего пользования местного значения, имеющих приоритетный социально значимый характер</t>
  </si>
  <si>
    <t>ИТОГО по Федеральный проект "Региональная и местная дорожная сеть"</t>
  </si>
  <si>
    <t>Федеральный (региональный) проект "Содействие развитию автомобильных дорог регионального, межмуниципального и местного значения", в том числе:</t>
  </si>
  <si>
    <t xml:space="preserve">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 </t>
  </si>
  <si>
    <t>3.1.2.</t>
  </si>
  <si>
    <t>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 местного значения. Ремонт автомобильных дорог общего пользования регионального и межмуниципального значения</t>
  </si>
  <si>
    <t xml:space="preserve">Федеральный проект "Общесистемные меры развития дорожного хозяйства". </t>
  </si>
  <si>
    <t xml:space="preserve">Федеральный проект  "Безопасность дорожного движения" </t>
  </si>
  <si>
    <t>Комитет, ГКУ "ЦБДД"</t>
  </si>
  <si>
    <t xml:space="preserve">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t>
  </si>
  <si>
    <t xml:space="preserve">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t>
  </si>
  <si>
    <t>Мероприятия, направленные на достижение цели федерального  проекта "Безопасность дорожного движения", в том числе:</t>
  </si>
  <si>
    <t>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 местного значения. Строительство (реконструкция) автомобильных дорог общего пользования регионального и межмуниципального значения, в том числе:</t>
  </si>
  <si>
    <t>6.</t>
  </si>
  <si>
    <t>Организация и проведение конкурса профессионального мастерства водителей автобусов</t>
  </si>
  <si>
    <t>6.2.</t>
  </si>
  <si>
    <t>6.3.</t>
  </si>
  <si>
    <t>6.4.</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</si>
  <si>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(ГКУ ЦБДД)</t>
  </si>
  <si>
    <t>Мероприятия, направленные на достижение цели федерального проекта "Информационно-аналитическое и научное обеспечение развития транспортной системы", том числе:</t>
  </si>
  <si>
    <t>7.</t>
  </si>
  <si>
    <t>7.1.</t>
  </si>
  <si>
    <t>7.2.</t>
  </si>
  <si>
    <t>8.</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</si>
  <si>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</si>
  <si>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Развитие заправочной инфраструктуры компримированного природного газа</t>
  </si>
  <si>
    <t>8.1.</t>
  </si>
  <si>
    <t>8.2.</t>
  </si>
  <si>
    <t>ИТОГО по проектной части государственной программы "Развитие транспорной системы Ленинградской области"</t>
  </si>
  <si>
    <t>ПРОЦЕССНАЯ ЧАСТЬ</t>
  </si>
  <si>
    <t>Комплекс процессных мероприятий  "Создание условий для осуществления дорожной деятельности", в том числе:</t>
  </si>
  <si>
    <t>Обеспечение деятельности (услуги, работы) государственных учреждений ГКУ «Ленавтодор» и ГКУ "ЦБДД"</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</si>
  <si>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</si>
  <si>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Обеспечение деятельности государственных инженеров-инспекторов гостехнадзора</t>
  </si>
  <si>
    <t>Комплекс процессных мероприятий  "Обеспечение устойчивого функционирования и совершенствования системы транспортного обслуживания населения  Ленинградской области", в том числе:</t>
  </si>
  <si>
    <t>Выполнение работ, связанных с организацией транспортного обслуживания населения</t>
  </si>
  <si>
    <t>Остаток на 01.01.2022, расходы за счет остатка *</t>
  </si>
  <si>
    <t>Всего*</t>
  </si>
  <si>
    <t>Выполнение работ, связанных с осуществлением регулярных перевозок по регулируемым тарифам</t>
  </si>
  <si>
    <t>Изготовление бланочной продукции</t>
  </si>
  <si>
    <t>Транспортное обеспечение участников мероприятия «Аграрная неделя Ленинградской области"</t>
  </si>
  <si>
    <t xml:space="preserve">Проезд от автомобильной дороги общего пользования федерального значения А-181 "Скандинавия" Санкт-Петербург – Выборг – граница с Финляндской Республикой на км 47 до ул. Танкистов во Всеволожском районе Ленинградской области </t>
  </si>
  <si>
    <t>Строительство участка улично-дорожной сети в г. Гатчина - продолжение ул. Крупской от Пушкинского до Ленинградского шоссе (от ЖК "IQ" до ТК "Окей") 150 м</t>
  </si>
  <si>
    <t>Реконструкция инженерных сетей и транспортной инфраструктуры кварталов 36-38 в п. Новоселье Ломоносовского района Ленинградской области по адресу: Ленинградская область, Ломоносовский район, п. Новоселье, квартал 36-38 (Этап 6 - Реконструкция ул. Центральная п. Новоселье, протяженностью 39,19 п.м.)</t>
  </si>
  <si>
    <t>2.9.</t>
  </si>
  <si>
    <t>2.10.</t>
  </si>
  <si>
    <t>2.11.</t>
  </si>
  <si>
    <t>Строительство подъезда к ТПУ "Кудрово" с реконструкцией транспортной развязки на км 12+575 автомобильной дороги Р-21 "Кола"</t>
  </si>
  <si>
    <t xml:space="preserve"> 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</si>
  <si>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Реконструкция автомобильной дороги общего пользования регионального значения "Санкт-Петербург - Колтуши" во Всеволожском районе Ленинградской области, этап №3, этап №4</t>
  </si>
  <si>
    <t>2.12.</t>
  </si>
  <si>
    <t>Разработка и реализация проектов оснащения объектов транспортной инфраструктуры Ленинградской области техническими средствами</t>
  </si>
  <si>
    <t>6.5.</t>
  </si>
  <si>
    <t>6.5.1.</t>
  </si>
  <si>
    <t>6.5.2.</t>
  </si>
  <si>
    <t>Субсидии на строительство (реконструкцию) объектов транспортной инфраструктуры, включая их проектирование</t>
  </si>
  <si>
    <t xml:space="preserve">Комитет по дорожному хозяйству Ленинградской области, Комитет Ленинградской области по транспорту, Комитет по строительству Ленинградской области </t>
  </si>
  <si>
    <t xml:space="preserve">Комитет по строительству Ленинградской области </t>
  </si>
  <si>
    <t>9.</t>
  </si>
  <si>
    <t>Федеральный проект "Электроавтомобиль и водородный автомобиль</t>
  </si>
  <si>
    <t>Комитет экономического развития и инвестиционной деятельности Ленинградской области</t>
  </si>
  <si>
    <t>ИТОГО по процессной части государственной программы "Развитие транспорной системы Ленинградской области"</t>
  </si>
  <si>
    <t>2.13.</t>
  </si>
  <si>
    <t>2.14.</t>
  </si>
  <si>
    <t>Оценка уязвимости объектов транспортной инфраструктуры Ленинградской области</t>
  </si>
  <si>
    <t>Разработка и утверждение планов обеспечения транспортной безопасности объектов транспортной инфраструктуры Ленинградской области</t>
  </si>
  <si>
    <t>9.1.</t>
  </si>
  <si>
    <t>Изготовление нагрудного знака и удостоверения к Почетному званию Ленинградской области «Почетный работник транспорта Ленинградской области»</t>
  </si>
  <si>
    <t>Единовременные денежные выплаты при присвоении Почетного звания Ленинградской области «Почетный работник транспорта Ленинградской области»</t>
  </si>
  <si>
    <t>Остаток на 01.10.2022*</t>
  </si>
  <si>
    <t>10.</t>
  </si>
  <si>
    <t>Реконструкция автомобильных дорог общего пользования регионального и межмуниципального значения, в т.ч.:</t>
  </si>
  <si>
    <t>Оценка выполнения</t>
  </si>
  <si>
    <t>Мероприятие выполнено</t>
  </si>
  <si>
    <t>Мероприятие не выполнено</t>
  </si>
  <si>
    <t xml:space="preserve">Мероприятие не выполнено </t>
  </si>
  <si>
    <t>Выполнено семь из девяти мероприятий</t>
  </si>
  <si>
    <t>Выполнено семь из семи мероприятий</t>
  </si>
  <si>
    <t xml:space="preserve">Мероприятие  выполнено </t>
  </si>
  <si>
    <t>Приложение 1</t>
  </si>
  <si>
    <t>Объем финансового обеспечения государственной программы в 2023 году (тыс. рублей)</t>
  </si>
  <si>
    <t>Фактическое финансирование государственной программы на 01.01.2024 г. (нарастающим итогом) (тыс. рублей)</t>
  </si>
  <si>
    <t>Выполнено на 01.01.2024 г. (нарастающим итогом) (тыс. рублей)</t>
  </si>
  <si>
    <t>Строительство автомобильной дороги от кольцевой автомобильной дороги вокруг Санкт-Петербурга до автомобильной дороги "Санкт-Петербург -Матокса" на участке от границы Санет-Петербурга до автомобильной дороги Санкт-Петербург-Матокса</t>
  </si>
  <si>
    <t>Реконструкция автомобильной дороги общего пользования регионального значения "Санкт-Петербург-Колтуши на участке КАД-Колтуши" (3,4 этап)</t>
  </si>
  <si>
    <t>Устройство парковки на км 7+865 автомобильной дороги "Ульяновка-Отрадное"</t>
  </si>
  <si>
    <t>1.1.1.</t>
  </si>
  <si>
    <t>1.2.2.</t>
  </si>
  <si>
    <t>1.2.3.</t>
  </si>
  <si>
    <t>1.2.4.</t>
  </si>
  <si>
    <t>1.2.5.</t>
  </si>
  <si>
    <t>1.2.6.</t>
  </si>
  <si>
    <t xml:space="preserve">Строительство пешеходного мостового перехода через  р. Оредеж в дер. Даймище на территории Рождественского сельского поселения Гатчинского муниципального района Ленинградской области </t>
  </si>
  <si>
    <t xml:space="preserve">Местная улица пос. Щеглово  по адресу: Ленинградская область, Всеволожский муниципальный район, Щегловское сельское поселение, пос. Щеглово, кадастровые номера участков: 47:07:0000000:94138, 47:07:0912007:742, 47:07:0912007:734, 47:07:0000000:90666. Строительство. </t>
  </si>
  <si>
    <t>2.15.</t>
  </si>
  <si>
    <t xml:space="preserve">Приведение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 в том числе:
</t>
  </si>
  <si>
    <t>2.15.1.</t>
  </si>
  <si>
    <t>2.15.2.</t>
  </si>
  <si>
    <t>Дороги регионального и межмуниципального значения, обеспечивающие доступ к  садоводческим некоммерческим товариществам в Ленинградской области</t>
  </si>
  <si>
    <t>Дороги местного значения, обеспечивающие доступ к  садоводческим некоммерческим товариществам в Ленинградской области</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</si>
  <si>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в том числе:</t>
  </si>
  <si>
    <t>Комитет, ГКУ Ленавтодор, ГКУ "ЦБДД"</t>
  </si>
  <si>
    <t>9.2.</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</si>
  <si>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</si>
  <si>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Изготовление нагрудного знака и удостоверения к Почетному званию Ленинградской области "Почетный работник дорожного хозяйства Ленинградской области"</t>
  </si>
  <si>
    <t>Мероприятие  выполнено</t>
  </si>
  <si>
    <t xml:space="preserve">Выполнено. Организация и проведение 1 конкурса с участием не менее 60 человек. </t>
  </si>
  <si>
    <t>Доля ДТП с участием детей-пешеходов в общем количестве ДТП составляет не более 3%</t>
  </si>
  <si>
    <t>Выполнено. Произведено обследование трасс регулярных автобусных маршрутов 2 раза в год</t>
  </si>
  <si>
    <t>Федеральный проект «Чистая энергетика», в том числе:</t>
  </si>
  <si>
    <t>Уровень удовлетворенности существующим состоянием транспортной инфраструктуры и качеством транспортного обслуживания населения Ленинградской области составит не менее 77%. Количество перевезенных пассажиров составит 96 млн. пасс Пассажирооборот составит 3721,5
 млн. пасс/км</t>
  </si>
  <si>
    <t>Сопровождение и модернизация ГИС "Автоматизированная система оплаты проезда в Ленинградской области". Создание цифрового слоя (оцифровка маршрутной сети Ленинградской области). Мониторинг транспортной работы на регулярных маршрутах пассажирского автомобильного транспорта Ленинградской области. Организация предоставления пассажирам цифровых сервисов    (часть  запланированных закупкок не состоялись, из-за отсутствия технической возможности выполнения работ исполнителями до конца 2023 года)</t>
  </si>
  <si>
    <t xml:space="preserve">Мероприятия, направленные нас достижение цели федерального проекта «Чистая энергетика» </t>
  </si>
  <si>
    <t>Поддержка приобретения подвижного состава юридическими лицами, индивидуальными предпринимателями, осуществляющими перевозки пассажиров и багажа на автомобильном транспорте по маршрутам регулярных перевозок Ленинградской области в рамках лимита специального казначейского кредита</t>
  </si>
  <si>
    <t>Выполнено.</t>
  </si>
  <si>
    <t xml:space="preserve"> Введен в эксплуатацию 1 объект заправки транспортных средств компримированным природным газом</t>
  </si>
  <si>
    <t>Количество транспортных средств, переоборудованных на использование природного газа (метана) в качестве моторного топлива составило 861 ед.</t>
  </si>
  <si>
    <t xml:space="preserve">Доля автобусов на газомоторном топливе, отвечающих требованиям энергетической эффективности, приобретенных при государственной поддержке, в парке подвижного состава автотранспортных пассажирских предприятий составила 13,4% </t>
  </si>
  <si>
    <t>Программа деятельности АНО "Дирекция по развитию транспортной системы Санкт-Петербурга и Ленинградской области" выполнена на 100 %</t>
  </si>
  <si>
    <t>Строительство автостанции в г. Подпорожье завершено во втором квартале 2023 года</t>
  </si>
  <si>
    <t xml:space="preserve">Введено в эксплуатацию 10 объектов зарядной инфраструктуры на территории Ленинградской области </t>
  </si>
  <si>
    <t xml:space="preserve"> обеспечено содержание имущества: техническое обслуживание, проведение поверок и ремонта стационарных комплексов автоматической фотовидеофиксации, выставление передвижных комплексов автоматической фотовидеофиксации, содержание АПВГК, предоставление каналов связи, страхование имущества, оплата потреблённой электрической энергии, организовано выполнение мероприятий по технологическому присоединению объектов к сетям энергоснабжения;
- приобретены 28 передвижных комплексов и 2 мобильных комплекса автоматической фотовидеофиксации;
- обеспечено сопровождение Автоматизированной системы обработки данных автоматической фотовидеофиксации административных правонарушений в области дорожного движения на территории Ленинградской области (ГИС АСОД АФАП), в том числе передача данных в АПК «Безопасный город Ленинградской области» (АПК БГ), а также интеграция новых комплексов в АПК БГ;
-  обеспечено выполнение работ по созданию (развитию) комплексной системы защиты информации объекта информатизации ГКУ ЛО «ЦБДД» и его аттестации по требованиям ФСТЭК;
- обеспечена пересылка по почте копий постановлений и материалов дел об административных правонарушениях в области дорожного движения и весогабаритного контроля;
- в целях досрочного достижения показателей по увеличению количества комплексов автоматической фотовидеофиксации, предусмотренных национальным проектом «Безопасные качественные дороги», был заключен государственный контракт от 28.03.2023 № 19 на оказание услуг по предоставлению в аренду подсистемы автоматической фотовидеофиксации нарушений Правил дорожного движения Российской Федерации на территории Ленинградской области, в рамках которого в отчетном периоде Исполнителем были смонтированы 500 комплексов фотовидеофиксации. Однако, из-за отказа МВД включить канал связи, организованный Исполнителем, исполнение контракта в части создание объекта аренды было приостановлено, в связи с чем указанные комплексы не были введены в рабочую эксплуатацию, ожидаемый срок начала работы – 1 квартал 2024 года.
</t>
  </si>
  <si>
    <t xml:space="preserve"> Выполнены критерии и показателей эффективности и результативности деятельности ГКУ ЛО «Леноблтранс», утвержденных управлением Ленинградской области по транспорту .</t>
  </si>
  <si>
    <t xml:space="preserve"> Выполнены критерии показателей эффективности и результативности деятельности ГКУ ЛО «Леноблтранс», утвержденных управлением Ленинградской области по транспорту . Количество перевезенных пассажиров по маршрутам регулярных перевозок автомобильного транспорта составит 51,1 млн. пасс</t>
  </si>
  <si>
    <t>Количество перевезенных пассажиров по маршрутам регулярных перевозок автомобильного транспорта составит 51,1 млн. пасс</t>
  </si>
  <si>
    <t xml:space="preserve"> Предоставлены единовременные денежные выплаты при присвоении Почетного звания Ленинградской области «Почетный работник транспорта Ленинградской области» 3  работникам транспортной отрасли </t>
  </si>
  <si>
    <t xml:space="preserve"> Изготовлено 14 комплектов нагрудного знака и удостоверения к Почетному званию Ленинградской области «Почетный работник транспорта Ленинградской области»</t>
  </si>
  <si>
    <t>Сроки поставки 70 автобусов на газомоторном топливе переносятся на 31. 03. 2024, в связи с задержкой поставки автобусов заводом-производителем</t>
  </si>
  <si>
    <t>Введено в эксплуатацию 1,499 км./69,6 пог.м. (1)</t>
  </si>
  <si>
    <t>Введено в эксплуатацию 2,5 км./726,31 пог.м. (1)</t>
  </si>
  <si>
    <t>1.2.7.</t>
  </si>
  <si>
    <t>Дебеторская задолженность на 01.01.2024 г.</t>
  </si>
  <si>
    <r>
      <t xml:space="preserve">Отчетный период:  </t>
    </r>
    <r>
      <rPr>
        <b/>
        <u val="single"/>
        <sz val="12"/>
        <rFont val="Times New Roman"/>
        <family val="1"/>
      </rPr>
      <t xml:space="preserve">январь-декабрь 2023 года  </t>
    </r>
  </si>
  <si>
    <t>Объект введен в эксплуатацию 0,446 км</t>
  </si>
  <si>
    <t>План 0,3575 км./ 65,2 пог.м./ Факт 0.     (Техническая готовность - 55,2 %)                                                                                           Объект не введен в эксплуатацию. В связи с низкими темпами осуществления строительно-монтажных работ.</t>
  </si>
  <si>
    <t>Техническая готовность - 0%</t>
  </si>
  <si>
    <t>План 0,79386 км/ Факт 0.     (Техническая готовность - 78 % )                                                                                                                     Объект не введен в эксплуатацию. В ходе выполнения работ обнаружены неучтенные сети газоснабжения, требуется корректировка проектно-сметной документации и согласование его с ГАУ «Леноблгосэкспертиза»</t>
  </si>
  <si>
    <t xml:space="preserve"> План 0,134 км/Факт 0.      (Техническая готовность - 23 %)                                                                                                                  Объект не введен в эксплуатацию. В процессе строительства администрацией и подрядчиком длительно урегулировались вопросы по переустройству сетей с МУП «Водоканал г. Гатчина» и АО «ЛОКС». </t>
  </si>
  <si>
    <t>План 0,03919 км/ Факт 0.           (Техническая готовность - 90 %)                                                                                                         Объект не введен в эксплуатацию.   Администрацией и подрядчиком длительно согласовывалась рабочая документация с ПАО «Россети Ленэнерго» и не урегулирован вопрос защиты газопровода с АО ««Газпром газораспределение Ленинградская область».</t>
  </si>
  <si>
    <t>План 11,703 км/Факт 11,703 км.</t>
  </si>
  <si>
    <t>Процент оказания услуг в электронном виде за 12 месяцев в части:                              регистрационных действий  составляет 87,5%;  сдачи экзаменов составляют – 99%</t>
  </si>
  <si>
    <t xml:space="preserve">В рамках выделенных субсидий из областного бюджета Ленинградской области в 2023 году предприятиям дорожной отрасли и акционерному обществу Ленинградской области в 2023 году поставлены 26 единиц дорожной техники, из них: 
- асфальтобетонная установка – 1 единица, 
- асфальтоукладчик XCMG RP603 – 1 единица,
- каток дорожный XD103 -2 единицы,
- каток дорожный XD123 – 1 единица,
- комбинированная дорожная машина КДМ-7881220 на базе самосвала МАЗ в комплектации с быстросъемным песко-солеразбрасывающим оборудованием с вместимостью бункера 10,5 м. куб., комбинированным отвалом LN-34, щеточным оборудованием – 19 единиц,
- автогрейдер XCMG GR165 – 2 единицы.
</t>
  </si>
  <si>
    <t>Техническая готовность - 19,3%</t>
  </si>
  <si>
    <t>Техническая готовность - 47,51%</t>
  </si>
  <si>
    <t>Техническая готовность - 100%. СМР на объекте завершены, получно ЗОС , проводятся работы по урегулированию взаиморсчетов по потребленной электроэнергии за период строительства, ведутся работы по приемке объекта в эксплуатацию, срок ввода - 1 квартал 2024 года.</t>
  </si>
  <si>
    <t>Техническая готовность - 2,89%</t>
  </si>
  <si>
    <t>Техническая готовность - 76,21%</t>
  </si>
  <si>
    <t>Техническая готовность - 3,45%</t>
  </si>
  <si>
    <t>Техническая готовность - 7,61%</t>
  </si>
  <si>
    <t>Выполнены работы по устройству элементов обустройства на а/д Красное Село-Гатчина-Павловск - дер. Горки в Гатчинском р-не, обустройству технических средств организации дорожного движения (ТСОДД) у детских образовательных учреждений, обустройству элементов освещения пешеходных переходов и автобусных остановок на а/д рег. значения в Приозерском р-не, установке недостающих ТСОДД на а/д в Кировском, Кингисеппском и Ломоносовском р-нах, недостающего дорожного ограждения на а/д в Волховском р-не, нанесению шумовых полос на а/д ЛО, а также по спец. обследованию аварийно-опасных участков на а/д ЛО и разработке мероприятий по их сокращению.</t>
  </si>
  <si>
    <t xml:space="preserve">Выполнено 9 из 12 мероприятий </t>
  </si>
  <si>
    <t>Выполнено 23 из 28 мероприятий</t>
  </si>
  <si>
    <t xml:space="preserve">Введены в эксплуатацию: 22 680 пог. м линий искусственного электрического освещения,  24 670 п.м. тротуаров и пешеходных дорожек; введено в эксплуатацию 3 пункта автоматического весогабаритного контроля; обустроено 62 автобусных остановки в районах ЛО; нанесено дорожной разметки: термопластиком и холодным пластиком – 92 003,53 м2;   краской – 1 221 676,59 м2.; выполнены работы по ликвидации аварийно-опасных участков на автомобильных дорогах общего пользования регионального значения Ленинградской области. В рамках работ по устройству недостающих технических средств организации дорожного движения выполнены следующие мероприятия:                  Нанесено шумовых полос – 2785 кв.м;
Установлено 93 арочных опоры;
Установлено 4500 дорожных знаков;
Обустроено искусственных неровностей из асфальтобетона – 385 кв.м, и сборных – 167 м.п.;
Установлено 10 819 пог.м недостающего пешеходного и барьерного дорожного ограждения;
Нанесено 2749 кв.м горизонтальной дорожной разметки со структурной поверхностью («шумовая разметка»);
Установлено светофоров т-7 – 18 шт.;
Установлено автономного освещения – 12 элементов освещения;
Выполнено работ по техническому перевооружению светофорных объектов – 11 шт.
</t>
  </si>
  <si>
    <t>Профинанасировано 97,6% от плана года</t>
  </si>
  <si>
    <t>Бюджетные ассигнования доведены изменением в Областной закон о бюджете 7.11.2023г., продолжительность изготовления нагрудного знака, удостоверения и футляра не менее 40 дней, освоить средства в 2023 году не представилось возможным.</t>
  </si>
  <si>
    <t xml:space="preserve">В 2023 году приняты нормативно-правовые акты в целях реализации мероприятия: постановление Губернатора Ленинградской области от 5июня 2023 года №33-пг «Об учреждении нагрудного знака к почетному званию Ленинградской области Почетный работник дорожного хозяйства Ленинградской области», постановление Правительства Ленинградской области от 20 июня 2023 года №413 «Об утверждении Порядка предоставления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 постановление Губернатора Ленинградской области от 20 июня 2023 года №38-пг «Об утверждении Положения о порядке присвоения почетного звания Ленинградской области "Почетный работник дорожного хозяйства Ленинградской области", образовании комиссии по рассмотрению ходатайств и материалов о присвоении почетного звания Ленинградской области "Почетный работник дорожного хозяйства Ленинградской области" и утверждении Положения о комиссии по рассмотрению ходатайств и материалов о присвоении почетного звания Ленинградской области "Почетный работник дорожного хозяйства Ленинградской области"». Расходы запланированы,
начиная с 2024 года. 
</t>
  </si>
  <si>
    <t xml:space="preserve">Выполнение кадастровых работ в целях выноса участков тепловой сети из пятна застройки линейного объекта регионального значения по титулу:  автомобильной дороги нового выхода из Санкт-Петербурга от КАД в обход населенных пунктов Мурино и Новое Девяткино с выходом на существующую дорогу «Санкт-Петербург – Матокса» во Всеволожском районе Ленинградской области»; выполнение кадастровых работ в целях размещения линейного объекта регионального значения по титулу: «Реконструкция автомобильной дороги общего пользования регионального значения «Санкт-Петербург - Ручьи» на участке км 47 – км 52 в Ломоносовском районе Ленинградской области»;
выполнение кадастровых работ по образованию земельных участков в целях размещения парковки транспорта на км 0+120 автомобильной дороги общего пользования регионального значения «Подъезд к станции Ламбери» во Всеволожском районе Ленинградской области.
выполнение кадастровых работ по разделу автомобильной дороги общего пользования регионального значения «Паша – Свирица - Загубье» с целью образования двух самостоятельных автомобильных дорог в Волховском районе Ленинградской области и приведения ее в соответствие.
</t>
  </si>
  <si>
    <t>Выполнено два из семи мероприятий</t>
  </si>
  <si>
    <t>план 2,5 км / 726,31 пог.м (1)/факт 2,5 км / 726,31  пог.м (1)</t>
  </si>
  <si>
    <t>План 11,703 км/факт 11,703</t>
  </si>
  <si>
    <t>план 44,782  км/факт 54,287 км</t>
  </si>
  <si>
    <t>план 47,01 км/факт 47,01 км</t>
  </si>
  <si>
    <t>план 48,27023 км/159,02 пог м/факт 54,729 км/160,92 пог м</t>
  </si>
  <si>
    <t>(Количество мест концентрации дорожно-транспортных происшествий (аварийно-опасных участков) на дорожной сети в %) план 80/ факт 100</t>
  </si>
  <si>
    <t>Количество стационарных камер фотовидеофиксации нарушений ПДД на а/д регион. и межмуниц. значения план 37шт/ факт 37 шт</t>
  </si>
  <si>
    <t>План 155,764км / 954,93 пог.м  (2) /факт  171,728 км/956,83 пог м (2)</t>
  </si>
  <si>
    <t>план 39,49 км/факт 39,49 км</t>
  </si>
  <si>
    <t>План 39,49 км/факт 39,49 км</t>
  </si>
  <si>
    <t>План 0,06 км /3 шт./факт 3 шт.</t>
  </si>
  <si>
    <t>План 4 шт./факт 4 шт.</t>
  </si>
  <si>
    <t>План 1,77055 км/65,2 пог м/факт 0,446 км/ 0 пог м</t>
  </si>
  <si>
    <t>план 1,709 км /факт 1,709/42 пог.м</t>
  </si>
  <si>
    <t>план 26,605 км /факт 26,597 км</t>
  </si>
  <si>
    <t>план 9,543 км /факт 9,543 км</t>
  </si>
  <si>
    <t>план 52,74 км /98,04 пог м/факт 53,745 км /66,0 пог м</t>
  </si>
  <si>
    <t>план 169,45412 км/163,24 пог м/7 шт./факт 169,66997км/ 108 пог м/7 шт</t>
  </si>
  <si>
    <t>Мероприятие   выполнено</t>
  </si>
  <si>
    <t xml:space="preserve">Выполнено 14 из 15 мероприятий </t>
  </si>
  <si>
    <t>В ходе реализации мероприятий по оснащению 4-х объектов транспортной инфраструктуры (ОТИ) выявлены обстоятельства, которые создали невозможность завершить работы в текущем 2023 году, оформлен Акт приостановки работ</t>
  </si>
  <si>
    <t>Заключен государственный контракт на выполнение работ по разработке планов обеспечения транспортной безопасности объектов транспортной инфраструктуры, расположенных на автомобильных дорогах общего пользования регионального значения Ленинградской области (по объекту строительство мостового перехода через реку Свирь у города Подпорожье).</t>
  </si>
  <si>
    <t xml:space="preserve">Заключены государственные контракты:
- на выполнение работ по проведению оценки уязвимости объекта транспортной инфраструктуры «Мост через реку Свирь» у г. Подпорожье, Ленинградской области – 59, 9 тыс. руб.;
- на выполнение работ по проведению оценки уязвимости объектов транспортной инфраструктуры, расположенных на автомобильных дорогах общего пользования регионального значения в Выборгском районе Ленинградской области – 503,5 тыс. руб.
- на выполнение работ по проведению оценки уязвимости объектов транспортной инфраструктуры, расположенных на автомобильных дорогах общего пользования регионального значения в Гатчинском и Всеволожском районе Ленинградской области– 336 546,66 руб.
</t>
  </si>
  <si>
    <t xml:space="preserve">Реконструкция мостового перехода через реку Мойка   на км 47+300 автомобильной дороги Санкт-Петербург - Кировск в Кировском районе Ленинградской области </t>
  </si>
  <si>
    <t xml:space="preserve">План 3 штуки/факт 3 штуки                                                                                                                                              «Устройство перехватывающей парковки в с. Старая Ладога, на автомобильной дороге общего пользования регионального значения «Зуево – Новая Ладога» в Волховском районе Ленинградской области. Парковка 1 – автомобильная дорога «Зуево – Новая Ладога», км 111+700 (кадастровый номер участка: 47:10:0324004:52)»
 «Устройство перехватывающей парковки в с. Старая Ладога, на автомобильной дороге общего пользования регионального значения «Зуево – Новая Ладога» в Волховском районе Ленинградской области. Парковка 2 – автомобильная дорога «Зуево – Новая Ладога», км 114+200 (кадастровый номер участка: 47:10:0324009:61)»
 «Проезд от автомобильной дороги общего пользования федерального значения А-181 "Скандинавия" Санкт-Петербург - Выборг - граница с Финляндской Республикой на км 47 до ул. Танкистов во Всеволожском районе Ленинградской области.»
</t>
  </si>
  <si>
    <t xml:space="preserve">План 4 штук/факт 4 штук                                                                                                                                          «Реконструкция моста через реку Кумбито на км 2+660 автомобильной дороги общего пользования регионального значения «Подъезд к Октябрьской слободе до шоссе на Кондегу» в Волховском районе Ленинградской области»
 «Реконструкция автомобильной дороги общего пользования регионального значения «Парголово-Огоньки» на участке км 30+200 - км 33+800 во Всеволожском районе Ленинградской области»
 «Реконструкция автомобильной дороги общего пользования регионального значения «Подъезд к г. Колпино» в Тосненском районе Ленинградской области»
 «Реконструкция автомобильной дороги общего пользования регионального значения «Санкт-Петербург – Морье» км 9 – км 11 во Всеволожском районе Ленинградской области»
</t>
  </si>
  <si>
    <t xml:space="preserve">План 0,06  км/факт 0                                                                                                                                                                 Объект не введен в эксплуатацию.  Работы по объекту приостановлены до выработки технического решения по защите водопровода. Сдача объекта планируется в мае 2024г. </t>
  </si>
  <si>
    <t>Техническая готовность - 100%. СМР на объекте завершены, получено ЗОС , проводятся работы по урегулированию взаиморасчетов по потребленной электроэнергии за период строительства, ведутся работы по приемке объекта в эксплуатацию, срок ввода - 1 квартал 2024 года.</t>
  </si>
  <si>
    <t>план 84,81 км/факт 87,17297 км</t>
  </si>
  <si>
    <t>план 16,358 км /факт 17,054 км</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</si>
</sst>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00"/>
    <numFmt numFmtId="181" formatCode="0.0"/>
    <numFmt numFmtId="182" formatCode="0.0000"/>
    <numFmt numFmtId="183" formatCode="#,##0.0000"/>
    <numFmt numFmtId="184" formatCode="0.00000"/>
    <numFmt numFmtId="185" formatCode="#,##0.00\ &quot;₽&quot;"/>
    <numFmt numFmtId="186" formatCode="#,##0.000000"/>
    <numFmt numFmtId="187" formatCode="0.000000000"/>
    <numFmt numFmtId="188" formatCode="#,##0.000000000"/>
    <numFmt numFmtId="189" formatCode="0.0000000000"/>
    <numFmt numFmtId="190" formatCode="0.000000000000"/>
    <numFmt numFmtId="191" formatCode="_-* #,##0.000\ _₽_-;\-* #,##0.000\ _₽_-;_-* &quot;-&quot;??\ _₽_-;_-@_-"/>
    <numFmt numFmtId="192" formatCode="#,##0.00\ _₽"/>
    <numFmt numFmtId="193" formatCode="0.000000000%"/>
    <numFmt numFmtId="194" formatCode="0.0000000000000"/>
    <numFmt numFmtId="195" formatCode="0.00000000000000%"/>
    <numFmt numFmtId="196" formatCode="0.0000000000000%"/>
    <numFmt numFmtId="197" formatCode="0.0000000000000000%"/>
    <numFmt numFmtId="198" formatCode="0.000000000000000%"/>
    <numFmt numFmtId="199" formatCode="#,##0.000\ _₽"/>
    <numFmt numFmtId="200" formatCode="[$-FC19]d\ mmmm\ yyyy\ &quot;г.&quot;"/>
    <numFmt numFmtId="201" formatCode="#,##0.0\ _₽"/>
  </numFmts>
  <fonts count="105">
    <font>
      <sz val="10"/>
      <name val="Arial Cyr"/>
      <family val="0"/>
    </font>
    <font>
      <sz val="8"/>
      <name val="Arial Cyr"/>
      <family val="0"/>
    </font>
    <font>
      <i/>
      <sz val="10"/>
      <name val="Arial Cyr"/>
      <family val="0"/>
    </font>
    <font>
      <sz val="11"/>
      <name val="Times New Roman"/>
      <family val="1"/>
    </font>
    <font>
      <sz val="10"/>
      <name val="Times New Roman"/>
      <family val="1"/>
    </font>
    <font>
      <sz val="12"/>
      <name val="Times New Roman"/>
      <family val="1"/>
    </font>
    <font>
      <b/>
      <sz val="20"/>
      <name val="Times New Roman"/>
      <family val="1"/>
    </font>
    <font>
      <b/>
      <sz val="14"/>
      <name val="Times New Roman"/>
      <family val="1"/>
    </font>
    <font>
      <b/>
      <u val="single"/>
      <sz val="20"/>
      <name val="Times New Roman"/>
      <family val="1"/>
    </font>
    <font>
      <b/>
      <sz val="10"/>
      <name val="Times New Roman"/>
      <family val="1"/>
    </font>
    <font>
      <sz val="8"/>
      <name val="Times New Roman"/>
      <family val="1"/>
    </font>
    <font>
      <sz val="11"/>
      <color indexed="8"/>
      <name val="Times New Roman"/>
      <family val="2"/>
    </font>
    <font>
      <sz val="10"/>
      <name val="Arial"/>
      <family val="2"/>
    </font>
    <font>
      <sz val="10"/>
      <name val="Helv"/>
      <family val="0"/>
    </font>
    <font>
      <b/>
      <u val="single"/>
      <sz val="12"/>
      <name val="Times New Roman"/>
      <family val="1"/>
    </font>
    <font>
      <b/>
      <sz val="12"/>
      <name val="Times New Roman"/>
      <family val="1"/>
    </font>
    <font>
      <sz val="12"/>
      <name val="Arial Cyr"/>
      <family val="0"/>
    </font>
    <font>
      <b/>
      <sz val="12"/>
      <name val="Arial Cyr"/>
      <family val="0"/>
    </font>
    <font>
      <sz val="18"/>
      <name val="Times New Roman"/>
      <family val="1"/>
    </font>
    <font>
      <sz val="14"/>
      <name val="Arial Cyr"/>
      <family val="0"/>
    </font>
    <font>
      <b/>
      <sz val="13"/>
      <name val="Times New Roman"/>
      <family val="1"/>
    </font>
    <font>
      <sz val="13"/>
      <name val="Times New Roman"/>
      <family val="1"/>
    </font>
    <font>
      <i/>
      <sz val="13"/>
      <name val="Times New Roman"/>
      <family val="1"/>
    </font>
    <font>
      <b/>
      <i/>
      <sz val="13"/>
      <name val="Times New Roman"/>
      <family val="1"/>
    </font>
    <font>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56"/>
      <name val="Times New Roman"/>
      <family val="1"/>
    </font>
    <font>
      <sz val="10"/>
      <color indexed="10"/>
      <name val="Times New Roman"/>
      <family val="1"/>
    </font>
    <font>
      <sz val="10"/>
      <color indexed="10"/>
      <name val="Arial Cyr"/>
      <family val="0"/>
    </font>
    <font>
      <b/>
      <i/>
      <sz val="12"/>
      <color indexed="10"/>
      <name val="Times New Roman"/>
      <family val="1"/>
    </font>
    <font>
      <sz val="16"/>
      <color indexed="10"/>
      <name val="Arial Cyr"/>
      <family val="0"/>
    </font>
    <font>
      <i/>
      <sz val="10"/>
      <color indexed="10"/>
      <name val="Arial Cyr"/>
      <family val="0"/>
    </font>
    <font>
      <b/>
      <sz val="12"/>
      <color indexed="10"/>
      <name val="Times New Roman"/>
      <family val="1"/>
    </font>
    <font>
      <b/>
      <sz val="10"/>
      <color indexed="10"/>
      <name val="Times New Roman"/>
      <family val="1"/>
    </font>
    <font>
      <sz val="11"/>
      <color indexed="10"/>
      <name val="Times New Roman"/>
      <family val="1"/>
    </font>
    <font>
      <b/>
      <sz val="14"/>
      <color indexed="10"/>
      <name val="Times New Roman"/>
      <family val="1"/>
    </font>
    <font>
      <sz val="12"/>
      <color indexed="17"/>
      <name val="Times New Roman"/>
      <family val="1"/>
    </font>
    <font>
      <b/>
      <sz val="12"/>
      <color indexed="8"/>
      <name val="Times New Roman"/>
      <family val="1"/>
    </font>
    <font>
      <sz val="12"/>
      <color indexed="8"/>
      <name val="Times New Roman"/>
      <family val="1"/>
    </font>
    <font>
      <sz val="10"/>
      <color indexed="8"/>
      <name val="Arial"/>
      <family val="2"/>
    </font>
    <font>
      <b/>
      <sz val="13"/>
      <color indexed="56"/>
      <name val="Times New Roman"/>
      <family val="1"/>
    </font>
    <font>
      <sz val="13"/>
      <color indexed="8"/>
      <name val="Times New Roman"/>
      <family val="1"/>
    </font>
    <font>
      <b/>
      <sz val="13"/>
      <color indexed="8"/>
      <name val="Times New Roman"/>
      <family val="1"/>
    </font>
    <font>
      <i/>
      <sz val="13"/>
      <color indexed="8"/>
      <name val="Times New Roman"/>
      <family val="1"/>
    </font>
    <font>
      <sz val="13"/>
      <color indexed="10"/>
      <name val="Times New Roman"/>
      <family val="1"/>
    </font>
    <font>
      <b/>
      <i/>
      <sz val="13"/>
      <color indexed="56"/>
      <name val="Arial CYR"/>
      <family val="0"/>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theme="1"/>
      <name val="Times New Roman"/>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3"/>
      <name val="Times New Roman"/>
      <family val="1"/>
    </font>
    <font>
      <sz val="10"/>
      <color rgb="FFFF0000"/>
      <name val="Times New Roman"/>
      <family val="1"/>
    </font>
    <font>
      <sz val="10"/>
      <color rgb="FFFF0000"/>
      <name val="Arial Cyr"/>
      <family val="0"/>
    </font>
    <font>
      <b/>
      <i/>
      <sz val="12"/>
      <color rgb="FFFF0000"/>
      <name val="Times New Roman"/>
      <family val="1"/>
    </font>
    <font>
      <sz val="16"/>
      <color rgb="FFFF0000"/>
      <name val="Arial Cyr"/>
      <family val="0"/>
    </font>
    <font>
      <i/>
      <sz val="10"/>
      <color rgb="FFFF0000"/>
      <name val="Arial Cyr"/>
      <family val="0"/>
    </font>
    <font>
      <b/>
      <sz val="12"/>
      <color rgb="FFFF0000"/>
      <name val="Times New Roman"/>
      <family val="1"/>
    </font>
    <font>
      <b/>
      <sz val="10"/>
      <color rgb="FFFF0000"/>
      <name val="Times New Roman"/>
      <family val="1"/>
    </font>
    <font>
      <sz val="11"/>
      <color rgb="FFFF0000"/>
      <name val="Times New Roman"/>
      <family val="1"/>
    </font>
    <font>
      <b/>
      <sz val="14"/>
      <color rgb="FFFF0000"/>
      <name val="Times New Roman"/>
      <family val="1"/>
    </font>
    <font>
      <sz val="12"/>
      <color rgb="FF009A46"/>
      <name val="Times New Roman"/>
      <family val="1"/>
    </font>
    <font>
      <b/>
      <sz val="12"/>
      <color theme="1"/>
      <name val="Times New Roman"/>
      <family val="1"/>
    </font>
    <font>
      <sz val="12"/>
      <color theme="1"/>
      <name val="Times New Roman"/>
      <family val="1"/>
    </font>
    <font>
      <sz val="10"/>
      <color rgb="FF000000"/>
      <name val="Arial"/>
      <family val="2"/>
    </font>
    <font>
      <b/>
      <sz val="13"/>
      <color rgb="FF002060"/>
      <name val="Times New Roman"/>
      <family val="1"/>
    </font>
    <font>
      <sz val="13"/>
      <color theme="1"/>
      <name val="Times New Roman"/>
      <family val="1"/>
    </font>
    <font>
      <b/>
      <sz val="13"/>
      <color theme="1"/>
      <name val="Times New Roman"/>
      <family val="1"/>
    </font>
    <font>
      <i/>
      <sz val="13"/>
      <color theme="1"/>
      <name val="Times New Roman"/>
      <family val="1"/>
    </font>
    <font>
      <sz val="13"/>
      <color theme="5"/>
      <name val="Times New Roman"/>
      <family val="1"/>
    </font>
    <font>
      <b/>
      <i/>
      <sz val="13"/>
      <color theme="3"/>
      <name val="Arial CY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lignment/>
      <protection/>
    </xf>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7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1"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12" fillId="0" borderId="0">
      <alignment/>
      <protection/>
    </xf>
    <xf numFmtId="0" fontId="64" fillId="0" borderId="0">
      <alignment/>
      <protection/>
    </xf>
    <xf numFmtId="0" fontId="1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2" fillId="0" borderId="0">
      <alignment/>
      <protection/>
    </xf>
    <xf numFmtId="0" fontId="0" fillId="0" borderId="0">
      <alignment/>
      <protection/>
    </xf>
    <xf numFmtId="0" fontId="78" fillId="0" borderId="0">
      <alignment/>
      <protection/>
    </xf>
    <xf numFmtId="0" fontId="12" fillId="0" borderId="0">
      <alignment/>
      <protection/>
    </xf>
    <xf numFmtId="0" fontId="12" fillId="0" borderId="0">
      <alignment/>
      <protection/>
    </xf>
    <xf numFmtId="0" fontId="0" fillId="0" borderId="0">
      <alignment/>
      <protection/>
    </xf>
    <xf numFmtId="0" fontId="64" fillId="0" borderId="0">
      <alignment/>
      <protection/>
    </xf>
    <xf numFmtId="0" fontId="12" fillId="0" borderId="0">
      <alignment/>
      <protection/>
    </xf>
    <xf numFmtId="0" fontId="64" fillId="0" borderId="0">
      <alignment/>
      <protection/>
    </xf>
    <xf numFmtId="0" fontId="0" fillId="0" borderId="0">
      <alignment/>
      <protection/>
    </xf>
    <xf numFmtId="0" fontId="1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2" fillId="0" borderId="0">
      <alignment/>
      <protection/>
    </xf>
    <xf numFmtId="0" fontId="64" fillId="0" borderId="0">
      <alignment/>
      <protection/>
    </xf>
    <xf numFmtId="0" fontId="0" fillId="0" borderId="0">
      <alignment/>
      <protection/>
    </xf>
    <xf numFmtId="0" fontId="79"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64" fillId="0" borderId="0" applyFont="0" applyFill="0" applyBorder="0" applyAlignment="0" applyProtection="0"/>
    <xf numFmtId="9" fontId="0" fillId="0" borderId="0" applyFill="0" applyBorder="0" applyAlignment="0" applyProtection="0"/>
    <xf numFmtId="9" fontId="12" fillId="0" borderId="0" applyFont="0" applyFill="0" applyBorder="0" applyAlignment="0" applyProtection="0"/>
    <xf numFmtId="0" fontId="82" fillId="0" borderId="9" applyNumberFormat="0" applyFill="0" applyAlignment="0" applyProtection="0"/>
    <xf numFmtId="0" fontId="13" fillId="0" borderId="0">
      <alignment/>
      <protection/>
    </xf>
    <xf numFmtId="0" fontId="12" fillId="0" borderId="0">
      <alignment/>
      <protection/>
    </xf>
    <xf numFmtId="0" fontId="8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2" fillId="0" borderId="0" applyFont="0" applyFill="0" applyBorder="0" applyAlignment="0" applyProtection="0"/>
    <xf numFmtId="171" fontId="0" fillId="0" borderId="0" applyFont="0" applyFill="0" applyBorder="0" applyAlignment="0" applyProtection="0"/>
    <xf numFmtId="171" fontId="12" fillId="0" borderId="0" applyFont="0" applyFill="0" applyBorder="0" applyAlignment="0" applyProtection="0"/>
    <xf numFmtId="43" fontId="64" fillId="0" borderId="0" applyFont="0" applyFill="0" applyBorder="0" applyAlignment="0" applyProtection="0"/>
    <xf numFmtId="43" fontId="12" fillId="0" borderId="0" applyFont="0" applyFill="0" applyBorder="0" applyAlignment="0" applyProtection="0"/>
    <xf numFmtId="0" fontId="84" fillId="32" borderId="0" applyNumberFormat="0" applyBorder="0" applyAlignment="0" applyProtection="0"/>
  </cellStyleXfs>
  <cellXfs count="251">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center" wrapText="1"/>
    </xf>
    <xf numFmtId="0" fontId="0" fillId="33" borderId="0" xfId="0" applyFont="1" applyFill="1" applyAlignment="1">
      <alignment/>
    </xf>
    <xf numFmtId="49" fontId="0" fillId="0" borderId="0" xfId="0" applyNumberFormat="1" applyFont="1" applyAlignment="1">
      <alignment horizontal="center"/>
    </xf>
    <xf numFmtId="49" fontId="0" fillId="0" borderId="0" xfId="0" applyNumberFormat="1" applyFont="1" applyAlignment="1">
      <alignment/>
    </xf>
    <xf numFmtId="0" fontId="0" fillId="0" borderId="0" xfId="0" applyFont="1" applyAlignment="1">
      <alignment/>
    </xf>
    <xf numFmtId="172" fontId="0" fillId="0" borderId="0" xfId="0" applyNumberFormat="1" applyFont="1" applyAlignment="1">
      <alignment horizontal="center"/>
    </xf>
    <xf numFmtId="172" fontId="0" fillId="0" borderId="0" xfId="0" applyNumberFormat="1" applyFont="1" applyFill="1" applyAlignment="1">
      <alignment horizontal="center"/>
    </xf>
    <xf numFmtId="49" fontId="1" fillId="0" borderId="0" xfId="0" applyNumberFormat="1" applyFont="1" applyAlignment="1">
      <alignment horizontal="center"/>
    </xf>
    <xf numFmtId="0" fontId="4" fillId="0" borderId="0" xfId="0" applyFont="1" applyAlignment="1">
      <alignment/>
    </xf>
    <xf numFmtId="172" fontId="4" fillId="34" borderId="10" xfId="0" applyNumberFormat="1" applyFont="1" applyFill="1" applyBorder="1" applyAlignment="1">
      <alignment horizontal="center" vertical="center" wrapText="1"/>
    </xf>
    <xf numFmtId="172" fontId="0" fillId="35" borderId="0" xfId="0" applyNumberFormat="1" applyFont="1" applyFill="1" applyAlignment="1">
      <alignment horizontal="center"/>
    </xf>
    <xf numFmtId="172" fontId="0" fillId="36" borderId="0" xfId="0" applyNumberFormat="1" applyFont="1" applyFill="1" applyAlignment="1">
      <alignment horizontal="center"/>
    </xf>
    <xf numFmtId="172" fontId="0" fillId="37" borderId="0" xfId="0" applyNumberFormat="1" applyFont="1" applyFill="1" applyAlignment="1">
      <alignment horizontal="center"/>
    </xf>
    <xf numFmtId="49" fontId="3" fillId="34" borderId="0" xfId="0" applyNumberFormat="1" applyFont="1" applyFill="1" applyAlignment="1">
      <alignment horizontal="right" vertical="center"/>
    </xf>
    <xf numFmtId="0" fontId="3" fillId="34" borderId="0" xfId="0" applyFont="1" applyFill="1" applyAlignment="1">
      <alignment horizontal="right" vertical="center"/>
    </xf>
    <xf numFmtId="0" fontId="3" fillId="34" borderId="0" xfId="0" applyFont="1" applyFill="1" applyAlignment="1">
      <alignment horizontal="center" vertical="center"/>
    </xf>
    <xf numFmtId="0" fontId="4" fillId="34" borderId="0" xfId="0" applyFont="1" applyFill="1" applyAlignment="1">
      <alignment/>
    </xf>
    <xf numFmtId="0" fontId="7" fillId="34" borderId="0" xfId="0" applyFont="1" applyFill="1" applyBorder="1" applyAlignment="1">
      <alignment horizontal="center" vertical="center" wrapText="1"/>
    </xf>
    <xf numFmtId="0" fontId="8" fillId="34" borderId="0" xfId="0" applyFont="1" applyFill="1" applyBorder="1" applyAlignment="1">
      <alignment horizontal="left" vertical="center"/>
    </xf>
    <xf numFmtId="0" fontId="4" fillId="34" borderId="0" xfId="0" applyFont="1" applyFill="1" applyAlignment="1">
      <alignment horizontal="center"/>
    </xf>
    <xf numFmtId="0" fontId="9" fillId="34" borderId="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49" fontId="4" fillId="34" borderId="0" xfId="0" applyNumberFormat="1" applyFont="1" applyFill="1" applyAlignment="1">
      <alignment horizontal="center"/>
    </xf>
    <xf numFmtId="0" fontId="5" fillId="34" borderId="0" xfId="0" applyFont="1" applyFill="1" applyAlignment="1">
      <alignment vertical="center" wrapText="1"/>
    </xf>
    <xf numFmtId="49" fontId="10" fillId="34" borderId="0" xfId="0" applyNumberFormat="1" applyFont="1" applyFill="1" applyAlignment="1">
      <alignment horizontal="center" vertical="center" wrapText="1"/>
    </xf>
    <xf numFmtId="49" fontId="4" fillId="34" borderId="0" xfId="0" applyNumberFormat="1" applyFont="1" applyFill="1" applyAlignment="1">
      <alignment vertical="center" wrapText="1"/>
    </xf>
    <xf numFmtId="49" fontId="4" fillId="34" borderId="0" xfId="0" applyNumberFormat="1" applyFont="1" applyFill="1" applyAlignment="1">
      <alignment horizontal="center" vertical="center" wrapText="1"/>
    </xf>
    <xf numFmtId="172" fontId="5" fillId="34" borderId="0" xfId="0" applyNumberFormat="1" applyFont="1" applyFill="1" applyAlignment="1">
      <alignment horizontal="center" vertical="center" wrapText="1"/>
    </xf>
    <xf numFmtId="49" fontId="3" fillId="34" borderId="0" xfId="0" applyNumberFormat="1" applyFont="1" applyFill="1" applyAlignment="1">
      <alignment horizontal="left"/>
    </xf>
    <xf numFmtId="49" fontId="10" fillId="34" borderId="0" xfId="0" applyNumberFormat="1" applyFont="1" applyFill="1" applyAlignment="1">
      <alignment horizontal="center"/>
    </xf>
    <xf numFmtId="49" fontId="4" fillId="34" borderId="0" xfId="0" applyNumberFormat="1" applyFont="1" applyFill="1" applyAlignment="1">
      <alignment/>
    </xf>
    <xf numFmtId="172" fontId="4" fillId="34" borderId="0" xfId="0" applyNumberFormat="1" applyFont="1" applyFill="1" applyAlignment="1">
      <alignment horizontal="center"/>
    </xf>
    <xf numFmtId="49" fontId="0" fillId="34" borderId="0" xfId="0" applyNumberFormat="1" applyFont="1" applyFill="1" applyAlignment="1">
      <alignment horizontal="center"/>
    </xf>
    <xf numFmtId="0" fontId="0" fillId="34" borderId="0" xfId="0" applyFont="1" applyFill="1" applyAlignment="1">
      <alignment/>
    </xf>
    <xf numFmtId="49" fontId="1" fillId="34" borderId="0" xfId="0" applyNumberFormat="1" applyFont="1" applyFill="1" applyAlignment="1">
      <alignment horizontal="center"/>
    </xf>
    <xf numFmtId="49" fontId="0" fillId="34" borderId="0" xfId="0" applyNumberFormat="1" applyFont="1" applyFill="1" applyAlignment="1">
      <alignment/>
    </xf>
    <xf numFmtId="172" fontId="0" fillId="34" borderId="0" xfId="0" applyNumberFormat="1" applyFont="1" applyFill="1" applyAlignment="1">
      <alignment horizontal="center"/>
    </xf>
    <xf numFmtId="0" fontId="4" fillId="34" borderId="0" xfId="0" applyFont="1" applyFill="1" applyAlignment="1">
      <alignment/>
    </xf>
    <xf numFmtId="172" fontId="4" fillId="34" borderId="10" xfId="0" applyNumberFormat="1" applyFont="1" applyFill="1" applyBorder="1" applyAlignment="1">
      <alignment horizontal="center" vertical="center" textRotation="90" wrapText="1"/>
    </xf>
    <xf numFmtId="172" fontId="4" fillId="34" borderId="0" xfId="0" applyNumberFormat="1" applyFont="1" applyFill="1" applyBorder="1" applyAlignment="1">
      <alignment horizontal="center" vertical="center" textRotation="90" wrapText="1"/>
    </xf>
    <xf numFmtId="0" fontId="4" fillId="34" borderId="0" xfId="0" applyFont="1" applyFill="1" applyBorder="1" applyAlignment="1">
      <alignment horizontal="center" vertical="center" wrapText="1"/>
    </xf>
    <xf numFmtId="2" fontId="4" fillId="34" borderId="0" xfId="0" applyNumberFormat="1" applyFont="1" applyFill="1" applyBorder="1" applyAlignment="1">
      <alignment vertical="center" wrapText="1"/>
    </xf>
    <xf numFmtId="172" fontId="4" fillId="34" borderId="0" xfId="0" applyNumberFormat="1" applyFont="1" applyFill="1" applyBorder="1" applyAlignment="1">
      <alignment horizontal="center" vertical="center" wrapText="1"/>
    </xf>
    <xf numFmtId="172" fontId="9" fillId="34" borderId="0" xfId="0" applyNumberFormat="1" applyFont="1" applyFill="1" applyBorder="1" applyAlignment="1">
      <alignment horizontal="center" vertical="center" wrapText="1"/>
    </xf>
    <xf numFmtId="0" fontId="3" fillId="34" borderId="0" xfId="0" applyFont="1" applyFill="1" applyBorder="1" applyAlignment="1">
      <alignment horizontal="left" wrapText="1"/>
    </xf>
    <xf numFmtId="0" fontId="0" fillId="0" borderId="11" xfId="0" applyBorder="1" applyAlignment="1">
      <alignment/>
    </xf>
    <xf numFmtId="172" fontId="4" fillId="37" borderId="0" xfId="0" applyNumberFormat="1" applyFont="1" applyFill="1" applyBorder="1" applyAlignment="1">
      <alignment horizontal="center" vertical="center" wrapText="1"/>
    </xf>
    <xf numFmtId="0" fontId="0" fillId="37" borderId="0" xfId="0" applyFont="1" applyFill="1" applyAlignment="1">
      <alignment vertical="center" wrapText="1"/>
    </xf>
    <xf numFmtId="0" fontId="4" fillId="37" borderId="0" xfId="0" applyFont="1" applyFill="1" applyBorder="1" applyAlignment="1">
      <alignment horizontal="center" vertical="center" wrapText="1"/>
    </xf>
    <xf numFmtId="0" fontId="4" fillId="34" borderId="10" xfId="0"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172" fontId="0" fillId="0" borderId="0" xfId="0" applyNumberFormat="1" applyFont="1" applyFill="1" applyBorder="1" applyAlignment="1">
      <alignment horizontal="center"/>
    </xf>
    <xf numFmtId="0" fontId="5" fillId="34" borderId="0" xfId="0" applyFont="1" applyFill="1" applyAlignment="1">
      <alignment horizontal="right" vertical="center"/>
    </xf>
    <xf numFmtId="0" fontId="5" fillId="34" borderId="0" xfId="0" applyFont="1" applyFill="1" applyBorder="1" applyAlignment="1">
      <alignment horizontal="left" vertical="center"/>
    </xf>
    <xf numFmtId="1" fontId="5" fillId="34" borderId="10" xfId="0" applyNumberFormat="1" applyFont="1" applyFill="1" applyBorder="1" applyAlignment="1">
      <alignment horizontal="center" vertical="center" wrapText="1"/>
    </xf>
    <xf numFmtId="0" fontId="5" fillId="34" borderId="0" xfId="0" applyFont="1" applyFill="1" applyAlignment="1">
      <alignment/>
    </xf>
    <xf numFmtId="0" fontId="16" fillId="34" borderId="0" xfId="0" applyFont="1" applyFill="1" applyAlignment="1">
      <alignment/>
    </xf>
    <xf numFmtId="0" fontId="16" fillId="0" borderId="0" xfId="0" applyFont="1" applyAlignment="1">
      <alignment/>
    </xf>
    <xf numFmtId="0" fontId="85" fillId="34" borderId="0" xfId="0" applyFont="1" applyFill="1" applyAlignment="1">
      <alignment horizontal="right" vertical="center"/>
    </xf>
    <xf numFmtId="172" fontId="3" fillId="34" borderId="10" xfId="0" applyNumberFormat="1" applyFont="1" applyFill="1" applyBorder="1" applyAlignment="1">
      <alignment horizontal="center" vertical="center" wrapText="1"/>
    </xf>
    <xf numFmtId="0" fontId="3" fillId="34" borderId="0" xfId="0" applyFont="1" applyFill="1" applyAlignment="1">
      <alignment horizontal="right" vertical="center"/>
    </xf>
    <xf numFmtId="0" fontId="4" fillId="34" borderId="10" xfId="0" applyFont="1" applyFill="1" applyBorder="1" applyAlignment="1">
      <alignment horizontal="center" vertical="center" wrapText="1"/>
    </xf>
    <xf numFmtId="172" fontId="86" fillId="0" borderId="0" xfId="0" applyNumberFormat="1" applyFont="1" applyFill="1" applyBorder="1" applyAlignment="1">
      <alignment horizontal="center" vertical="center" wrapText="1"/>
    </xf>
    <xf numFmtId="0" fontId="87" fillId="0" borderId="0" xfId="0" applyFont="1" applyFill="1" applyAlignment="1">
      <alignment vertical="center" wrapText="1"/>
    </xf>
    <xf numFmtId="0" fontId="86" fillId="0" borderId="0" xfId="0" applyFont="1" applyFill="1" applyBorder="1" applyAlignment="1">
      <alignment horizontal="center" vertical="center" wrapText="1"/>
    </xf>
    <xf numFmtId="172" fontId="88" fillId="0" borderId="0" xfId="0" applyNumberFormat="1" applyFont="1" applyFill="1" applyBorder="1" applyAlignment="1">
      <alignment horizontal="center" vertical="center" wrapText="1"/>
    </xf>
    <xf numFmtId="180" fontId="89" fillId="0" borderId="0" xfId="0" applyNumberFormat="1" applyFont="1" applyFill="1" applyAlignment="1">
      <alignment vertical="center" wrapText="1"/>
    </xf>
    <xf numFmtId="0" fontId="87" fillId="0" borderId="0" xfId="0" applyFont="1" applyFill="1" applyAlignment="1">
      <alignment/>
    </xf>
    <xf numFmtId="0" fontId="90" fillId="0" borderId="0" xfId="0" applyFont="1" applyFill="1" applyAlignment="1">
      <alignment/>
    </xf>
    <xf numFmtId="0" fontId="87" fillId="0" borderId="0" xfId="0" applyFont="1" applyFill="1" applyBorder="1" applyAlignment="1">
      <alignment/>
    </xf>
    <xf numFmtId="172" fontId="91" fillId="0" borderId="0" xfId="0" applyNumberFormat="1" applyFont="1" applyFill="1" applyBorder="1" applyAlignment="1">
      <alignment horizontal="center" vertical="center" wrapText="1"/>
    </xf>
    <xf numFmtId="172" fontId="92" fillId="0" borderId="0" xfId="0" applyNumberFormat="1" applyFont="1" applyFill="1" applyBorder="1" applyAlignment="1">
      <alignment horizontal="center" vertical="center" wrapText="1"/>
    </xf>
    <xf numFmtId="0" fontId="93" fillId="0" borderId="0" xfId="0" applyFont="1" applyFill="1" applyBorder="1" applyAlignment="1">
      <alignment horizontal="left" wrapText="1"/>
    </xf>
    <xf numFmtId="172" fontId="9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Alignment="1">
      <alignment vertical="center" wrapText="1"/>
    </xf>
    <xf numFmtId="172"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vertical="center" wrapText="1"/>
    </xf>
    <xf numFmtId="4" fontId="95" fillId="34" borderId="12" xfId="70" applyNumberFormat="1" applyFont="1" applyFill="1" applyBorder="1" applyAlignment="1">
      <alignment horizontal="center" vertical="center" wrapText="1"/>
      <protection/>
    </xf>
    <xf numFmtId="172" fontId="87" fillId="0" borderId="0" xfId="0" applyNumberFormat="1" applyFont="1" applyFill="1" applyBorder="1" applyAlignment="1">
      <alignment vertical="center" wrapText="1"/>
    </xf>
    <xf numFmtId="0" fontId="86" fillId="0" borderId="0" xfId="0" applyFont="1" applyFill="1" applyBorder="1" applyAlignment="1">
      <alignment/>
    </xf>
    <xf numFmtId="172" fontId="3" fillId="0" borderId="0" xfId="0" applyNumberFormat="1" applyFont="1" applyFill="1" applyBorder="1" applyAlignment="1">
      <alignment horizontal="center" vertical="center" wrapText="1"/>
    </xf>
    <xf numFmtId="172" fontId="4" fillId="0" borderId="0" xfId="0" applyNumberFormat="1" applyFont="1" applyFill="1" applyBorder="1" applyAlignment="1">
      <alignment horizontal="center" vertical="center" textRotation="90" wrapText="1"/>
    </xf>
    <xf numFmtId="1" fontId="4" fillId="0" borderId="0" xfId="0" applyNumberFormat="1"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17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172" fontId="96" fillId="0" borderId="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Border="1" applyAlignment="1">
      <alignment/>
    </xf>
    <xf numFmtId="172" fontId="9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0" xfId="0" applyFont="1" applyFill="1" applyAlignment="1">
      <alignment/>
    </xf>
    <xf numFmtId="49" fontId="1" fillId="0" borderId="0" xfId="0" applyNumberFormat="1" applyFont="1" applyFill="1" applyAlignment="1">
      <alignment horizontal="center"/>
    </xf>
    <xf numFmtId="49" fontId="0" fillId="0" borderId="0" xfId="0" applyNumberFormat="1" applyFont="1" applyFill="1" applyAlignment="1">
      <alignment/>
    </xf>
    <xf numFmtId="49" fontId="0" fillId="0" borderId="0" xfId="0" applyNumberFormat="1" applyFont="1" applyFill="1" applyAlignment="1">
      <alignment horizontal="center"/>
    </xf>
    <xf numFmtId="172" fontId="9" fillId="0" borderId="0" xfId="0" applyNumberFormat="1" applyFont="1" applyFill="1" applyBorder="1" applyAlignment="1">
      <alignment horizontal="center" vertical="center" wrapText="1"/>
    </xf>
    <xf numFmtId="0" fontId="0" fillId="0" borderId="0" xfId="0" applyFont="1" applyFill="1" applyAlignment="1">
      <alignment/>
    </xf>
    <xf numFmtId="49" fontId="1"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98" fillId="0" borderId="0" xfId="0" applyFont="1" applyFill="1" applyBorder="1" applyAlignment="1">
      <alignment horizontal="center" vertical="center" wrapText="1"/>
    </xf>
    <xf numFmtId="172" fontId="7" fillId="0" borderId="0" xfId="0" applyNumberFormat="1" applyFont="1" applyFill="1" applyBorder="1" applyAlignment="1">
      <alignment horizontal="center" vertical="center" wrapText="1"/>
    </xf>
    <xf numFmtId="2" fontId="3" fillId="34" borderId="0" xfId="0" applyNumberFormat="1" applyFont="1" applyFill="1" applyAlignment="1">
      <alignment horizontal="center" vertical="center"/>
    </xf>
    <xf numFmtId="2" fontId="7" fillId="34" borderId="0" xfId="0" applyNumberFormat="1" applyFont="1" applyFill="1" applyBorder="1" applyAlignment="1">
      <alignment horizontal="center" vertical="center" wrapText="1"/>
    </xf>
    <xf numFmtId="2" fontId="4" fillId="34" borderId="10" xfId="0" applyNumberFormat="1" applyFont="1" applyFill="1" applyBorder="1" applyAlignment="1">
      <alignment horizontal="center" vertical="center" textRotation="90" wrapText="1"/>
    </xf>
    <xf numFmtId="2" fontId="4" fillId="34" borderId="10" xfId="0" applyNumberFormat="1" applyFont="1" applyFill="1" applyBorder="1" applyAlignment="1">
      <alignment horizontal="center" vertical="center" wrapText="1"/>
    </xf>
    <xf numFmtId="2" fontId="5" fillId="34" borderId="0" xfId="0" applyNumberFormat="1" applyFont="1" applyFill="1" applyAlignment="1">
      <alignment horizontal="center" vertical="center" wrapText="1"/>
    </xf>
    <xf numFmtId="2" fontId="4" fillId="34" borderId="0" xfId="0" applyNumberFormat="1" applyFont="1" applyFill="1" applyAlignment="1">
      <alignment horizontal="center"/>
    </xf>
    <xf numFmtId="2" fontId="0" fillId="34" borderId="0" xfId="0" applyNumberFormat="1" applyFont="1" applyFill="1" applyAlignment="1">
      <alignment horizontal="center"/>
    </xf>
    <xf numFmtId="2" fontId="9"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xf>
    <xf numFmtId="2" fontId="0" fillId="0" borderId="0" xfId="0" applyNumberFormat="1" applyFont="1" applyFill="1" applyAlignment="1">
      <alignment horizontal="center"/>
    </xf>
    <xf numFmtId="2" fontId="0" fillId="36" borderId="0" xfId="0" applyNumberFormat="1" applyFont="1" applyFill="1" applyAlignment="1">
      <alignment horizontal="center"/>
    </xf>
    <xf numFmtId="172" fontId="0" fillId="0" borderId="0" xfId="0" applyNumberFormat="1" applyFont="1" applyFill="1" applyAlignment="1">
      <alignment vertical="center" wrapText="1"/>
    </xf>
    <xf numFmtId="172" fontId="87" fillId="0" borderId="0" xfId="0" applyNumberFormat="1" applyFont="1" applyFill="1" applyAlignment="1">
      <alignment vertical="center" wrapText="1"/>
    </xf>
    <xf numFmtId="0" fontId="18" fillId="34" borderId="0" xfId="0" applyFont="1" applyFill="1" applyAlignment="1">
      <alignment horizontal="right" vertical="center"/>
    </xf>
    <xf numFmtId="172" fontId="4" fillId="0" borderId="0" xfId="0" applyNumberFormat="1" applyFont="1" applyFill="1" applyAlignment="1">
      <alignment horizontal="center"/>
    </xf>
    <xf numFmtId="172" fontId="5" fillId="0" borderId="0" xfId="0" applyNumberFormat="1" applyFont="1" applyFill="1" applyAlignment="1">
      <alignment horizontal="center" vertical="center" wrapText="1"/>
    </xf>
    <xf numFmtId="1" fontId="4" fillId="0" borderId="10"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textRotation="90" wrapText="1"/>
    </xf>
    <xf numFmtId="0" fontId="7" fillId="0" borderId="0" xfId="0" applyFont="1" applyFill="1" applyBorder="1" applyAlignment="1">
      <alignment horizontal="center" vertical="center" wrapText="1"/>
    </xf>
    <xf numFmtId="0" fontId="3" fillId="0" borderId="0" xfId="0" applyFont="1" applyFill="1" applyAlignment="1">
      <alignment horizontal="right" vertical="center"/>
    </xf>
    <xf numFmtId="0" fontId="98" fillId="0" borderId="0" xfId="0" applyFont="1" applyFill="1" applyBorder="1" applyAlignment="1">
      <alignment horizontal="center" vertical="center" wrapText="1"/>
    </xf>
    <xf numFmtId="172" fontId="19" fillId="0" borderId="0" xfId="0" applyNumberFormat="1" applyFont="1" applyFill="1" applyAlignment="1">
      <alignment horizontal="center"/>
    </xf>
    <xf numFmtId="172" fontId="19" fillId="0" borderId="0" xfId="0" applyNumberFormat="1" applyFont="1" applyFill="1" applyBorder="1" applyAlignment="1">
      <alignment horizontal="center"/>
    </xf>
    <xf numFmtId="2" fontId="19" fillId="0" borderId="0" xfId="0" applyNumberFormat="1" applyFont="1" applyFill="1" applyBorder="1" applyAlignment="1">
      <alignment horizontal="center"/>
    </xf>
    <xf numFmtId="49" fontId="20" fillId="4" borderId="10" xfId="0" applyNumberFormat="1" applyFont="1" applyFill="1" applyBorder="1" applyAlignment="1">
      <alignment horizontal="center" vertical="center" wrapText="1"/>
    </xf>
    <xf numFmtId="0" fontId="99" fillId="4" borderId="10" xfId="0" applyFont="1" applyFill="1" applyBorder="1" applyAlignment="1">
      <alignment horizontal="left" vertical="center" wrapText="1"/>
    </xf>
    <xf numFmtId="172" fontId="20" fillId="4" borderId="10" xfId="0" applyNumberFormat="1" applyFont="1" applyFill="1" applyBorder="1" applyAlignment="1">
      <alignment horizontal="center" vertical="center" wrapText="1"/>
    </xf>
    <xf numFmtId="180" fontId="20" fillId="4" borderId="10" xfId="0" applyNumberFormat="1" applyFont="1" applyFill="1" applyBorder="1" applyAlignment="1">
      <alignment horizontal="center" vertical="center" wrapText="1"/>
    </xf>
    <xf numFmtId="49" fontId="20" fillId="34" borderId="10" xfId="0" applyNumberFormat="1" applyFont="1" applyFill="1" applyBorder="1" applyAlignment="1">
      <alignment horizontal="center" vertical="center" wrapText="1"/>
    </xf>
    <xf numFmtId="0" fontId="20" fillId="34" borderId="10" xfId="0" applyFont="1" applyFill="1" applyBorder="1" applyAlignment="1">
      <alignment horizontal="left" vertical="center" wrapText="1"/>
    </xf>
    <xf numFmtId="172" fontId="20" fillId="34" borderId="10" xfId="0" applyNumberFormat="1" applyFont="1" applyFill="1" applyBorder="1" applyAlignment="1">
      <alignment horizontal="center" vertical="center" wrapText="1"/>
    </xf>
    <xf numFmtId="172" fontId="20" fillId="0" borderId="10" xfId="0" applyNumberFormat="1" applyFont="1" applyFill="1" applyBorder="1" applyAlignment="1">
      <alignment horizontal="center" vertical="center" wrapText="1"/>
    </xf>
    <xf numFmtId="172" fontId="21" fillId="34" borderId="10" xfId="0" applyNumberFormat="1" applyFont="1" applyFill="1" applyBorder="1" applyAlignment="1">
      <alignment horizontal="center" vertical="center" wrapText="1"/>
    </xf>
    <xf numFmtId="49" fontId="22" fillId="34" borderId="10" xfId="0" applyNumberFormat="1" applyFont="1" applyFill="1" applyBorder="1" applyAlignment="1">
      <alignment horizontal="center" vertical="center" wrapText="1"/>
    </xf>
    <xf numFmtId="0" fontId="21" fillId="34" borderId="10" xfId="0" applyFont="1" applyFill="1" applyBorder="1" applyAlignment="1">
      <alignment horizontal="left" vertical="center" wrapText="1"/>
    </xf>
    <xf numFmtId="49" fontId="21" fillId="34" borderId="10" xfId="0" applyNumberFormat="1" applyFont="1" applyFill="1" applyBorder="1" applyAlignment="1">
      <alignment horizontal="center" vertical="center" wrapText="1"/>
    </xf>
    <xf numFmtId="172" fontId="22" fillId="34" borderId="10" xfId="0" applyNumberFormat="1" applyFont="1" applyFill="1" applyBorder="1" applyAlignment="1">
      <alignment horizontal="center" vertical="center" wrapText="1"/>
    </xf>
    <xf numFmtId="172" fontId="22" fillId="0" borderId="10" xfId="0" applyNumberFormat="1"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10" fontId="20" fillId="34" borderId="10" xfId="0" applyNumberFormat="1" applyFont="1" applyFill="1" applyBorder="1" applyAlignment="1">
      <alignment horizontal="center" vertical="center" wrapText="1"/>
    </xf>
    <xf numFmtId="180" fontId="23" fillId="34" borderId="10" xfId="0" applyNumberFormat="1" applyFont="1" applyFill="1" applyBorder="1" applyAlignment="1">
      <alignment horizontal="center" vertical="center" wrapText="1"/>
    </xf>
    <xf numFmtId="0" fontId="20" fillId="34" borderId="10" xfId="0" applyFont="1" applyFill="1" applyBorder="1" applyAlignment="1">
      <alignment vertical="center" wrapText="1"/>
    </xf>
    <xf numFmtId="0" fontId="22" fillId="34" borderId="10" xfId="0" applyFont="1" applyFill="1" applyBorder="1" applyAlignment="1">
      <alignment vertical="center" wrapText="1"/>
    </xf>
    <xf numFmtId="0" fontId="20" fillId="0" borderId="10" xfId="0" applyFont="1" applyFill="1" applyBorder="1" applyAlignment="1">
      <alignment horizontal="center" vertical="center" wrapText="1"/>
    </xf>
    <xf numFmtId="174" fontId="22" fillId="34" borderId="10" xfId="78" applyNumberFormat="1" applyFont="1" applyFill="1" applyBorder="1" applyAlignment="1">
      <alignment vertical="center" wrapText="1"/>
      <protection/>
    </xf>
    <xf numFmtId="172" fontId="100" fillId="34" borderId="10" xfId="0" applyNumberFormat="1" applyFont="1" applyFill="1" applyBorder="1" applyAlignment="1">
      <alignment horizontal="center" vertical="center" wrapText="1"/>
    </xf>
    <xf numFmtId="172" fontId="100" fillId="0" borderId="10" xfId="0" applyNumberFormat="1" applyFont="1" applyFill="1" applyBorder="1" applyAlignment="1">
      <alignment horizontal="center" vertical="center" wrapText="1"/>
    </xf>
    <xf numFmtId="172" fontId="101" fillId="34" borderId="10" xfId="0" applyNumberFormat="1" applyFont="1" applyFill="1" applyBorder="1" applyAlignment="1">
      <alignment horizontal="center" vertical="center" wrapText="1"/>
    </xf>
    <xf numFmtId="172" fontId="101" fillId="0" borderId="10" xfId="0" applyNumberFormat="1" applyFont="1" applyFill="1" applyBorder="1" applyAlignment="1">
      <alignment horizontal="center" vertical="center" wrapText="1"/>
    </xf>
    <xf numFmtId="0" fontId="20" fillId="0" borderId="0" xfId="0" applyFont="1" applyFill="1" applyAlignment="1">
      <alignment vertical="center" wrapText="1"/>
    </xf>
    <xf numFmtId="172" fontId="23" fillId="34" borderId="10" xfId="0" applyNumberFormat="1" applyFont="1" applyFill="1" applyBorder="1" applyAlignment="1">
      <alignment horizontal="center" vertical="center" wrapText="1"/>
    </xf>
    <xf numFmtId="172" fontId="23" fillId="0" borderId="10" xfId="0" applyNumberFormat="1" applyFont="1" applyFill="1" applyBorder="1" applyAlignment="1">
      <alignment horizontal="center" vertical="center" wrapText="1"/>
    </xf>
    <xf numFmtId="49" fontId="99" fillId="4" borderId="10" xfId="0" applyNumberFormat="1" applyFont="1" applyFill="1" applyBorder="1" applyAlignment="1">
      <alignment horizontal="center" vertical="center" wrapText="1"/>
    </xf>
    <xf numFmtId="172" fontId="23" fillId="4" borderId="10"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34" borderId="0" xfId="0" applyFont="1" applyFill="1" applyAlignment="1">
      <alignment vertical="center" wrapText="1"/>
    </xf>
    <xf numFmtId="0" fontId="22" fillId="34" borderId="10" xfId="0" applyFont="1" applyFill="1" applyBorder="1" applyAlignment="1">
      <alignment horizontal="left" vertical="center" wrapText="1"/>
    </xf>
    <xf numFmtId="172" fontId="21" fillId="0" borderId="10" xfId="0" applyNumberFormat="1" applyFont="1" applyFill="1" applyBorder="1" applyAlignment="1">
      <alignment horizontal="center" vertical="center" wrapText="1"/>
    </xf>
    <xf numFmtId="180" fontId="102" fillId="34" borderId="10" xfId="59" applyNumberFormat="1" applyFont="1" applyFill="1" applyBorder="1" applyAlignment="1">
      <alignment horizontal="left" vertical="center" wrapText="1"/>
      <protection/>
    </xf>
    <xf numFmtId="174" fontId="101" fillId="34" borderId="10" xfId="78" applyNumberFormat="1" applyFont="1" applyFill="1" applyBorder="1" applyAlignment="1">
      <alignment horizontal="left" vertical="center" wrapText="1"/>
      <protection/>
    </xf>
    <xf numFmtId="0" fontId="20" fillId="0" borderId="0" xfId="0" applyFont="1" applyFill="1" applyAlignment="1">
      <alignment horizontal="center" vertical="center" wrapText="1"/>
    </xf>
    <xf numFmtId="180" fontId="101" fillId="34" borderId="10" xfId="59" applyNumberFormat="1" applyFont="1" applyFill="1" applyBorder="1" applyAlignment="1">
      <alignment horizontal="left" vertical="center" wrapText="1"/>
      <protection/>
    </xf>
    <xf numFmtId="174" fontId="102" fillId="34" borderId="10" xfId="78" applyNumberFormat="1" applyFont="1" applyFill="1" applyBorder="1" applyAlignment="1">
      <alignment horizontal="left" vertical="center" wrapText="1"/>
      <protection/>
    </xf>
    <xf numFmtId="172" fontId="21" fillId="0" borderId="10" xfId="0" applyNumberFormat="1" applyFont="1" applyFill="1" applyBorder="1" applyAlignment="1">
      <alignment horizontal="center" vertical="center"/>
    </xf>
    <xf numFmtId="172" fontId="21" fillId="34" borderId="10" xfId="0" applyNumberFormat="1" applyFont="1" applyFill="1" applyBorder="1" applyAlignment="1">
      <alignment horizontal="center" vertical="center"/>
    </xf>
    <xf numFmtId="172" fontId="100" fillId="0" borderId="13" xfId="71" applyNumberFormat="1" applyFont="1" applyFill="1" applyBorder="1" applyAlignment="1">
      <alignment horizontal="center" vertical="center" wrapText="1"/>
      <protection/>
    </xf>
    <xf numFmtId="49" fontId="21" fillId="0" borderId="10" xfId="0" applyNumberFormat="1" applyFont="1" applyFill="1" applyBorder="1" applyAlignment="1">
      <alignment horizontal="center" vertical="center" wrapText="1"/>
    </xf>
    <xf numFmtId="181" fontId="22" fillId="34" borderId="10" xfId="0" applyNumberFormat="1" applyFont="1" applyFill="1" applyBorder="1" applyAlignment="1">
      <alignment horizontal="center" vertical="center" wrapText="1"/>
    </xf>
    <xf numFmtId="9" fontId="20" fillId="34" borderId="10" xfId="0" applyNumberFormat="1" applyFont="1" applyFill="1" applyBorder="1" applyAlignment="1">
      <alignment horizontal="center" vertical="center" wrapText="1"/>
    </xf>
    <xf numFmtId="172" fontId="20" fillId="0" borderId="0" xfId="0" applyNumberFormat="1" applyFont="1" applyAlignment="1">
      <alignment horizontal="center" vertical="center"/>
    </xf>
    <xf numFmtId="172" fontId="20" fillId="4" borderId="0" xfId="0" applyNumberFormat="1" applyFont="1" applyFill="1" applyBorder="1" applyAlignment="1">
      <alignment horizontal="center" vertical="center" wrapText="1"/>
    </xf>
    <xf numFmtId="0" fontId="21" fillId="34" borderId="10" xfId="0" applyFont="1" applyFill="1" applyBorder="1" applyAlignment="1">
      <alignment vertical="center" wrapText="1"/>
    </xf>
    <xf numFmtId="0" fontId="99" fillId="4" borderId="10" xfId="0" applyFont="1" applyFill="1" applyBorder="1" applyAlignment="1">
      <alignment vertical="center" wrapText="1"/>
    </xf>
    <xf numFmtId="184" fontId="21" fillId="4" borderId="10" xfId="0" applyNumberFormat="1" applyFont="1" applyFill="1" applyBorder="1" applyAlignment="1">
      <alignment horizontal="center" vertical="center" wrapText="1"/>
    </xf>
    <xf numFmtId="181" fontId="20" fillId="4" borderId="10" xfId="0" applyNumberFormat="1" applyFont="1" applyFill="1" applyBorder="1" applyAlignment="1">
      <alignment horizontal="center" vertical="center" wrapText="1"/>
    </xf>
    <xf numFmtId="172" fontId="21" fillId="4" borderId="10" xfId="0" applyNumberFormat="1" applyFont="1" applyFill="1" applyBorder="1" applyAlignment="1">
      <alignment horizontal="center" vertical="center" wrapText="1"/>
    </xf>
    <xf numFmtId="172" fontId="21" fillId="0" borderId="10" xfId="0" applyNumberFormat="1" applyFont="1" applyFill="1" applyBorder="1" applyAlignment="1">
      <alignment horizontal="center" vertical="top" wrapText="1"/>
    </xf>
    <xf numFmtId="180" fontId="21" fillId="4" borderId="10"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0" fontId="21" fillId="0" borderId="10" xfId="0" applyFont="1" applyBorder="1" applyAlignment="1">
      <alignment horizontal="center" vertical="center"/>
    </xf>
    <xf numFmtId="180" fontId="21" fillId="34"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0" fillId="0" borderId="10" xfId="0" applyFont="1" applyFill="1" applyBorder="1" applyAlignment="1">
      <alignment vertical="center" wrapText="1"/>
    </xf>
    <xf numFmtId="0" fontId="21" fillId="0" borderId="10" xfId="0" applyFont="1" applyFill="1" applyBorder="1" applyAlignment="1">
      <alignment horizontal="center" vertical="center" wrapText="1"/>
    </xf>
    <xf numFmtId="0" fontId="20" fillId="4" borderId="10" xfId="0" applyFont="1" applyFill="1" applyBorder="1" applyAlignment="1">
      <alignment vertical="center" wrapText="1"/>
    </xf>
    <xf numFmtId="4" fontId="20" fillId="4" borderId="10" xfId="0" applyNumberFormat="1" applyFont="1" applyFill="1" applyBorder="1" applyAlignment="1">
      <alignment horizontal="center" vertical="center" wrapText="1"/>
    </xf>
    <xf numFmtId="0" fontId="20" fillId="34" borderId="0" xfId="0" applyFont="1" applyFill="1" applyAlignment="1">
      <alignment horizontal="left" vertical="center" wrapText="1"/>
    </xf>
    <xf numFmtId="0" fontId="20" fillId="0" borderId="0" xfId="0" applyFont="1" applyAlignment="1">
      <alignment horizontal="left" vertical="center" wrapText="1"/>
    </xf>
    <xf numFmtId="172" fontId="24" fillId="0" borderId="0" xfId="0" applyNumberFormat="1" applyFont="1" applyFill="1" applyAlignment="1">
      <alignment horizontal="center"/>
    </xf>
    <xf numFmtId="49" fontId="20" fillId="34" borderId="14" xfId="0" applyNumberFormat="1" applyFont="1" applyFill="1" applyBorder="1" applyAlignment="1">
      <alignment horizontal="center" vertical="center" wrapText="1"/>
    </xf>
    <xf numFmtId="49" fontId="20" fillId="34" borderId="12" xfId="0" applyNumberFormat="1" applyFont="1" applyFill="1" applyBorder="1" applyAlignment="1">
      <alignment horizontal="center" vertical="center" wrapText="1"/>
    </xf>
    <xf numFmtId="49" fontId="20" fillId="4" borderId="14" xfId="0" applyNumberFormat="1" applyFont="1" applyFill="1" applyBorder="1" applyAlignment="1">
      <alignment horizontal="center" vertical="center" wrapText="1"/>
    </xf>
    <xf numFmtId="49" fontId="20" fillId="4" borderId="12" xfId="0" applyNumberFormat="1" applyFont="1" applyFill="1" applyBorder="1" applyAlignment="1">
      <alignment horizontal="center" vertical="center" wrapText="1"/>
    </xf>
    <xf numFmtId="172" fontId="21" fillId="4" borderId="0" xfId="0" applyNumberFormat="1" applyFont="1" applyFill="1" applyAlignment="1">
      <alignment horizontal="center" vertical="center"/>
    </xf>
    <xf numFmtId="2" fontId="21" fillId="34" borderId="10" xfId="0" applyNumberFormat="1" applyFont="1" applyFill="1" applyBorder="1" applyAlignment="1">
      <alignment horizontal="center" vertical="center" wrapText="1"/>
    </xf>
    <xf numFmtId="172" fontId="99" fillId="4" borderId="10" xfId="0" applyNumberFormat="1" applyFont="1" applyFill="1" applyBorder="1" applyAlignment="1">
      <alignment horizontal="center" vertical="center" wrapText="1"/>
    </xf>
    <xf numFmtId="2" fontId="99" fillId="4" borderId="10" xfId="0" applyNumberFormat="1" applyFont="1" applyFill="1" applyBorder="1" applyAlignment="1">
      <alignment horizontal="center" vertical="center" wrapText="1"/>
    </xf>
    <xf numFmtId="0" fontId="101" fillId="34" borderId="10" xfId="0" applyFont="1" applyFill="1" applyBorder="1" applyAlignment="1">
      <alignment vertical="center" wrapText="1"/>
    </xf>
    <xf numFmtId="2" fontId="20" fillId="34" borderId="10" xfId="0" applyNumberFormat="1" applyFont="1" applyFill="1" applyBorder="1" applyAlignment="1">
      <alignment horizontal="center" vertical="center" wrapText="1"/>
    </xf>
    <xf numFmtId="4" fontId="103" fillId="0" borderId="10" xfId="0" applyNumberFormat="1" applyFont="1" applyFill="1" applyBorder="1" applyAlignment="1">
      <alignment horizontal="center" vertical="center" wrapText="1"/>
    </xf>
    <xf numFmtId="172" fontId="103" fillId="0" borderId="10" xfId="0" applyNumberFormat="1" applyFont="1" applyFill="1" applyBorder="1" applyAlignment="1">
      <alignment horizontal="center" vertical="center" wrapText="1"/>
    </xf>
    <xf numFmtId="49" fontId="21" fillId="34" borderId="15"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0" fontId="21" fillId="36" borderId="10" xfId="0" applyFont="1" applyFill="1" applyBorder="1" applyAlignment="1">
      <alignment horizontal="center" vertical="center" wrapText="1"/>
    </xf>
    <xf numFmtId="49" fontId="21" fillId="36" borderId="10" xfId="0" applyNumberFormat="1" applyFont="1" applyFill="1" applyBorder="1" applyAlignment="1">
      <alignment horizontal="center" vertical="center" wrapText="1"/>
    </xf>
    <xf numFmtId="172" fontId="20" fillId="36" borderId="10" xfId="0" applyNumberFormat="1" applyFont="1" applyFill="1" applyBorder="1" applyAlignment="1">
      <alignment horizontal="center" vertical="center" wrapText="1"/>
    </xf>
    <xf numFmtId="180" fontId="20" fillId="36" borderId="10" xfId="0" applyNumberFormat="1" applyFont="1" applyFill="1" applyBorder="1" applyAlignment="1">
      <alignment horizontal="center" vertical="center" wrapText="1"/>
    </xf>
    <xf numFmtId="0" fontId="20" fillId="0" borderId="10" xfId="0" applyFont="1" applyFill="1" applyBorder="1" applyAlignment="1">
      <alignment horizontal="left" vertical="top" wrapText="1"/>
    </xf>
    <xf numFmtId="172" fontId="104" fillId="4" borderId="10" xfId="0" applyNumberFormat="1" applyFont="1" applyFill="1" applyBorder="1" applyAlignment="1">
      <alignment horizontal="center" vertical="center" wrapText="1"/>
    </xf>
    <xf numFmtId="49" fontId="3" fillId="34" borderId="0" xfId="0" applyNumberFormat="1" applyFont="1" applyFill="1" applyAlignment="1">
      <alignment horizontal="right" vertical="center"/>
    </xf>
    <xf numFmtId="0" fontId="3" fillId="34" borderId="0" xfId="0" applyFont="1" applyFill="1" applyAlignment="1">
      <alignment horizontal="right" vertical="center"/>
    </xf>
    <xf numFmtId="49" fontId="4"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49" fontId="21" fillId="34" borderId="13" xfId="0" applyNumberFormat="1" applyFont="1" applyFill="1" applyBorder="1" applyAlignment="1">
      <alignment horizontal="center" vertical="center" wrapText="1"/>
    </xf>
    <xf numFmtId="49" fontId="21" fillId="34" borderId="16" xfId="0" applyNumberFormat="1" applyFont="1" applyFill="1" applyBorder="1" applyAlignment="1">
      <alignment horizontal="center" vertical="center" wrapText="1"/>
    </xf>
    <xf numFmtId="49" fontId="21" fillId="34" borderId="17" xfId="0" applyNumberFormat="1" applyFont="1" applyFill="1" applyBorder="1" applyAlignment="1">
      <alignment horizontal="center" vertical="center" wrapText="1"/>
    </xf>
    <xf numFmtId="172" fontId="5" fillId="0" borderId="0" xfId="0" applyNumberFormat="1" applyFont="1" applyFill="1" applyBorder="1" applyAlignment="1">
      <alignment horizontal="center" vertical="center" wrapText="1"/>
    </xf>
    <xf numFmtId="49" fontId="78" fillId="34" borderId="18" xfId="0" applyNumberFormat="1" applyFont="1" applyFill="1" applyBorder="1" applyAlignment="1">
      <alignment horizontal="left" vertical="center" wrapText="1"/>
    </xf>
    <xf numFmtId="0" fontId="3" fillId="34" borderId="18" xfId="0" applyFont="1" applyFill="1" applyBorder="1" applyAlignment="1">
      <alignment horizontal="left" wrapText="1"/>
    </xf>
    <xf numFmtId="172" fontId="21" fillId="34" borderId="13" xfId="0" applyNumberFormat="1" applyFont="1" applyFill="1" applyBorder="1" applyAlignment="1">
      <alignment horizontal="center" vertical="center" wrapText="1"/>
    </xf>
    <xf numFmtId="172" fontId="21" fillId="34" borderId="16" xfId="0" applyNumberFormat="1" applyFont="1" applyFill="1" applyBorder="1" applyAlignment="1">
      <alignment horizontal="center" vertical="center" wrapText="1"/>
    </xf>
    <xf numFmtId="172" fontId="21" fillId="34" borderId="17" xfId="0" applyNumberFormat="1" applyFont="1" applyFill="1" applyBorder="1" applyAlignment="1">
      <alignment horizontal="center" vertical="center" wrapText="1"/>
    </xf>
    <xf numFmtId="0" fontId="20" fillId="36" borderId="10" xfId="0" applyFont="1" applyFill="1" applyBorder="1" applyAlignment="1">
      <alignment horizontal="left" vertical="center" wrapText="1"/>
    </xf>
    <xf numFmtId="49" fontId="20" fillId="0" borderId="14"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34" borderId="14" xfId="0" applyNumberFormat="1" applyFont="1" applyFill="1" applyBorder="1" applyAlignment="1">
      <alignment horizontal="center" vertical="center" wrapText="1"/>
    </xf>
    <xf numFmtId="49" fontId="20" fillId="34" borderId="19" xfId="0" applyNumberFormat="1" applyFont="1" applyFill="1" applyBorder="1" applyAlignment="1">
      <alignment horizontal="center" vertical="center" wrapText="1"/>
    </xf>
    <xf numFmtId="49" fontId="20" fillId="34" borderId="12"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49" fontId="4" fillId="34" borderId="17" xfId="0" applyNumberFormat="1" applyFont="1" applyFill="1" applyBorder="1" applyAlignment="1">
      <alignment horizontal="center" vertical="center" wrapText="1"/>
    </xf>
    <xf numFmtId="49" fontId="20" fillId="34" borderId="13" xfId="0" applyNumberFormat="1" applyFont="1" applyFill="1" applyBorder="1" applyAlignment="1">
      <alignment horizontal="center" vertical="center" wrapText="1"/>
    </xf>
    <xf numFmtId="49" fontId="20" fillId="34" borderId="16" xfId="0" applyNumberFormat="1" applyFont="1" applyFill="1" applyBorder="1" applyAlignment="1">
      <alignment horizontal="center" vertical="center" wrapText="1"/>
    </xf>
    <xf numFmtId="49" fontId="20" fillId="34" borderId="17" xfId="0" applyNumberFormat="1" applyFont="1" applyFill="1" applyBorder="1" applyAlignment="1">
      <alignment horizontal="center" vertical="center" wrapText="1"/>
    </xf>
    <xf numFmtId="2"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20" fillId="35" borderId="10" xfId="0" applyFont="1" applyFill="1" applyBorder="1" applyAlignment="1">
      <alignment horizontal="center" vertical="center" wrapText="1"/>
    </xf>
    <xf numFmtId="172" fontId="20" fillId="35" borderId="10" xfId="0" applyNumberFormat="1" applyFont="1" applyFill="1" applyBorder="1" applyAlignment="1">
      <alignment horizontal="center" vertical="center" wrapText="1"/>
    </xf>
  </cellXfs>
  <cellStyles count="9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2" xfId="58"/>
    <cellStyle name="Обычный 2 2" xfId="59"/>
    <cellStyle name="Обычный 2 2 2" xfId="60"/>
    <cellStyle name="Обычный 2 2 3" xfId="61"/>
    <cellStyle name="Обычный 2 2 3 2" xfId="62"/>
    <cellStyle name="Обычный 2 2 3 2 2" xfId="63"/>
    <cellStyle name="Обычный 2 2 3 2 3" xfId="64"/>
    <cellStyle name="Обычный 2 2 4" xfId="65"/>
    <cellStyle name="Обычный 2 2 5" xfId="66"/>
    <cellStyle name="Обычный 3" xfId="67"/>
    <cellStyle name="Обычный 3 2" xfId="68"/>
    <cellStyle name="Обычный 3 3" xfId="69"/>
    <cellStyle name="Обычный 3 4" xfId="70"/>
    <cellStyle name="Обычный 4" xfId="71"/>
    <cellStyle name="Обычный 4 2" xfId="72"/>
    <cellStyle name="Обычный 4 3" xfId="73"/>
    <cellStyle name="Обычный 4 4" xfId="74"/>
    <cellStyle name="Обычный 5" xfId="75"/>
    <cellStyle name="Обычный 5 2" xfId="76"/>
    <cellStyle name="Обычный 6" xfId="77"/>
    <cellStyle name="Обычный 6 2" xfId="78"/>
    <cellStyle name="Обычный 6 2 2" xfId="79"/>
    <cellStyle name="Обычный 6 2 3" xfId="80"/>
    <cellStyle name="Обычный 6 2 4" xfId="81"/>
    <cellStyle name="Обычный 7" xfId="82"/>
    <cellStyle name="Обычный 8" xfId="83"/>
    <cellStyle name="Обычный 9" xfId="84"/>
    <cellStyle name="Followed Hyperlink" xfId="85"/>
    <cellStyle name="Плохой" xfId="86"/>
    <cellStyle name="Пояснение" xfId="87"/>
    <cellStyle name="Примечание" xfId="88"/>
    <cellStyle name="Percent" xfId="89"/>
    <cellStyle name="Процентный 2" xfId="90"/>
    <cellStyle name="Процентный 2 2" xfId="91"/>
    <cellStyle name="Процентный 2 2 2" xfId="92"/>
    <cellStyle name="Процентный 2 3" xfId="93"/>
    <cellStyle name="Процентный 3" xfId="94"/>
    <cellStyle name="Процентный 3 2" xfId="95"/>
    <cellStyle name="Процентный 4" xfId="96"/>
    <cellStyle name="Процентный 5" xfId="97"/>
    <cellStyle name="Процентный 6" xfId="98"/>
    <cellStyle name="Связанная ячейка" xfId="99"/>
    <cellStyle name="Стиль 1" xfId="100"/>
    <cellStyle name="Стиль 1 2" xfId="101"/>
    <cellStyle name="Текст предупреждения" xfId="102"/>
    <cellStyle name="Comma" xfId="103"/>
    <cellStyle name="Comma [0]" xfId="104"/>
    <cellStyle name="Финансовый 2" xfId="105"/>
    <cellStyle name="Финансовый 2 2" xfId="106"/>
    <cellStyle name="Финансовый 3" xfId="107"/>
    <cellStyle name="Финансовый 3 2" xfId="108"/>
    <cellStyle name="Финансовый 4"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276"/>
  <sheetViews>
    <sheetView tabSelected="1" zoomScale="70" zoomScaleNormal="70" zoomScaleSheetLayoutView="75" zoomScalePageLayoutView="0" workbookViewId="0" topLeftCell="A1">
      <pane xSplit="2" ySplit="12" topLeftCell="C64" activePane="bottomRight" state="frozen"/>
      <selection pane="topLeft" activeCell="A1" sqref="A1"/>
      <selection pane="topRight" activeCell="D1" sqref="D1"/>
      <selection pane="bottomLeft" activeCell="A9" sqref="A9"/>
      <selection pane="bottomRight" activeCell="U68" sqref="U68"/>
    </sheetView>
  </sheetViews>
  <sheetFormatPr defaultColWidth="9.00390625" defaultRowHeight="12.75"/>
  <cols>
    <col min="1" max="1" width="7.75390625" style="6" customWidth="1"/>
    <col min="2" max="2" width="57.00390625" style="61" customWidth="1"/>
    <col min="3" max="3" width="20.25390625" style="11" customWidth="1"/>
    <col min="4" max="4" width="9.875" style="7" hidden="1" customWidth="1"/>
    <col min="5" max="5" width="2.125" style="6" hidden="1" customWidth="1"/>
    <col min="6" max="6" width="2.75390625" style="9" hidden="1" customWidth="1"/>
    <col min="7" max="7" width="20.375" style="14" customWidth="1"/>
    <col min="8" max="8" width="22.75390625" style="10" customWidth="1"/>
    <col min="9" max="9" width="28.375" style="10" customWidth="1"/>
    <col min="10" max="10" width="24.125" style="10" customWidth="1"/>
    <col min="11" max="11" width="8.00390625" style="10" hidden="1" customWidth="1"/>
    <col min="12" max="12" width="20.125" style="16" customWidth="1"/>
    <col min="13" max="13" width="24.625" style="16" customWidth="1"/>
    <col min="14" max="14" width="18.875" style="10" customWidth="1"/>
    <col min="15" max="15" width="17.00390625" style="10" customWidth="1"/>
    <col min="16" max="16" width="10.00390625" style="10" hidden="1" customWidth="1"/>
    <col min="17" max="17" width="22.00390625" style="118" customWidth="1"/>
    <col min="18" max="18" width="21.625" style="15" customWidth="1"/>
    <col min="19" max="19" width="20.00390625" style="10" customWidth="1"/>
    <col min="20" max="20" width="15.75390625" style="10" customWidth="1"/>
    <col min="21" max="21" width="124.00390625" style="10" customWidth="1"/>
    <col min="22" max="22" width="38.00390625" style="10" customWidth="1"/>
    <col min="23" max="23" width="11.625" style="3" hidden="1" customWidth="1"/>
    <col min="24" max="24" width="32.875" style="3" customWidth="1"/>
    <col min="25" max="25" width="11.625" style="3" customWidth="1"/>
    <col min="26" max="26" width="13.625" style="3" customWidth="1"/>
    <col min="27" max="27" width="0.2421875" style="3" customWidth="1"/>
    <col min="28" max="28" width="23.75390625" style="0" customWidth="1"/>
    <col min="29" max="29" width="0.2421875" style="3" customWidth="1"/>
    <col min="30" max="30" width="22.75390625" style="3" customWidth="1"/>
    <col min="31" max="31" width="19.375" style="3" customWidth="1"/>
    <col min="32" max="16384" width="9.125" style="3" customWidth="1"/>
  </cols>
  <sheetData>
    <row r="1" spans="1:29" ht="27.75" customHeight="1">
      <c r="A1" s="219"/>
      <c r="B1" s="220"/>
      <c r="C1" s="220"/>
      <c r="D1" s="220"/>
      <c r="E1" s="220"/>
      <c r="F1" s="220"/>
      <c r="G1" s="220"/>
      <c r="H1" s="220"/>
      <c r="I1" s="220"/>
      <c r="J1" s="220"/>
      <c r="K1" s="220"/>
      <c r="L1" s="220"/>
      <c r="M1" s="220"/>
      <c r="N1" s="220"/>
      <c r="O1" s="220"/>
      <c r="P1" s="220"/>
      <c r="Q1" s="220"/>
      <c r="R1" s="220"/>
      <c r="S1" s="220"/>
      <c r="T1" s="220"/>
      <c r="U1" s="64"/>
      <c r="V1" s="121" t="s">
        <v>193</v>
      </c>
      <c r="W1" s="12"/>
      <c r="X1" s="12"/>
      <c r="Y1" s="12"/>
      <c r="Z1" s="12"/>
      <c r="AA1" s="12"/>
      <c r="AC1" s="12"/>
    </row>
    <row r="2" spans="1:29" ht="27.75" customHeight="1">
      <c r="A2" s="17"/>
      <c r="B2" s="56"/>
      <c r="C2" s="18"/>
      <c r="D2" s="18"/>
      <c r="E2" s="18"/>
      <c r="F2" s="18"/>
      <c r="G2" s="62"/>
      <c r="H2" s="127"/>
      <c r="I2" s="18"/>
      <c r="J2" s="18"/>
      <c r="K2" s="18"/>
      <c r="L2" s="19"/>
      <c r="M2" s="18"/>
      <c r="N2" s="18"/>
      <c r="O2" s="18"/>
      <c r="P2" s="18"/>
      <c r="Q2" s="108"/>
      <c r="R2" s="18"/>
      <c r="S2" s="18"/>
      <c r="T2" s="18"/>
      <c r="U2" s="64"/>
      <c r="V2" s="18"/>
      <c r="W2" s="20"/>
      <c r="X2" s="20"/>
      <c r="Y2" s="20"/>
      <c r="Z2" s="20"/>
      <c r="AA2" s="20"/>
      <c r="AC2" s="20"/>
    </row>
    <row r="3" spans="1:29" s="2" customFormat="1" ht="33.75" customHeight="1">
      <c r="A3" s="248" t="s">
        <v>10</v>
      </c>
      <c r="B3" s="248"/>
      <c r="C3" s="248"/>
      <c r="D3" s="248"/>
      <c r="E3" s="248"/>
      <c r="F3" s="248"/>
      <c r="G3" s="248"/>
      <c r="H3" s="248"/>
      <c r="I3" s="248"/>
      <c r="J3" s="248"/>
      <c r="K3" s="248"/>
      <c r="L3" s="248"/>
      <c r="M3" s="248"/>
      <c r="N3" s="248"/>
      <c r="O3" s="248"/>
      <c r="P3" s="248"/>
      <c r="Q3" s="248"/>
      <c r="R3" s="248"/>
      <c r="S3" s="248"/>
      <c r="T3" s="248"/>
      <c r="U3" s="248"/>
      <c r="V3" s="248"/>
      <c r="W3" s="41"/>
      <c r="X3" s="41"/>
      <c r="Y3" s="41"/>
      <c r="Z3" s="41"/>
      <c r="AA3" s="41"/>
      <c r="AC3" s="41"/>
    </row>
    <row r="4" spans="1:29" s="2" customFormat="1" ht="33" customHeight="1">
      <c r="A4" s="21"/>
      <c r="B4" s="57" t="s">
        <v>11</v>
      </c>
      <c r="C4" s="22" t="s">
        <v>44</v>
      </c>
      <c r="D4" s="20"/>
      <c r="E4" s="23"/>
      <c r="F4" s="21"/>
      <c r="G4" s="21"/>
      <c r="H4" s="126"/>
      <c r="I4" s="21"/>
      <c r="J4" s="21"/>
      <c r="K4" s="21"/>
      <c r="L4" s="21"/>
      <c r="M4" s="21"/>
      <c r="N4" s="21"/>
      <c r="O4" s="21"/>
      <c r="P4" s="21"/>
      <c r="Q4" s="109"/>
      <c r="R4" s="21"/>
      <c r="S4" s="21"/>
      <c r="T4" s="21"/>
      <c r="U4" s="21"/>
      <c r="V4" s="21"/>
      <c r="W4" s="20"/>
      <c r="X4" s="20"/>
      <c r="Y4" s="20"/>
      <c r="Z4" s="20"/>
      <c r="AA4" s="20"/>
      <c r="AC4" s="20"/>
    </row>
    <row r="5" spans="1:29" s="2" customFormat="1" ht="21.75" customHeight="1">
      <c r="A5" s="21"/>
      <c r="B5" s="57" t="s">
        <v>246</v>
      </c>
      <c r="C5" s="21"/>
      <c r="D5" s="24"/>
      <c r="E5" s="24"/>
      <c r="F5" s="21"/>
      <c r="G5" s="21"/>
      <c r="H5" s="126"/>
      <c r="I5" s="21"/>
      <c r="J5" s="21"/>
      <c r="K5" s="21"/>
      <c r="L5" s="21"/>
      <c r="M5" s="21"/>
      <c r="N5" s="21"/>
      <c r="O5" s="21"/>
      <c r="P5" s="21"/>
      <c r="Q5" s="109"/>
      <c r="R5" s="21"/>
      <c r="S5" s="21"/>
      <c r="T5" s="21"/>
      <c r="U5" s="21"/>
      <c r="V5" s="21"/>
      <c r="W5" s="20"/>
      <c r="X5" s="20"/>
      <c r="Y5" s="20"/>
      <c r="Z5" s="20"/>
      <c r="AA5" s="20"/>
      <c r="AC5" s="20"/>
    </row>
    <row r="6" spans="1:29" s="2" customFormat="1" ht="30" customHeight="1">
      <c r="A6" s="21"/>
      <c r="B6" s="57" t="s">
        <v>77</v>
      </c>
      <c r="C6" s="21"/>
      <c r="D6" s="24"/>
      <c r="E6" s="24"/>
      <c r="F6" s="21"/>
      <c r="G6" s="21"/>
      <c r="H6" s="126"/>
      <c r="I6" s="21"/>
      <c r="J6" s="21"/>
      <c r="K6" s="21"/>
      <c r="L6" s="21"/>
      <c r="M6" s="21"/>
      <c r="N6" s="21"/>
      <c r="O6" s="21"/>
      <c r="P6" s="21"/>
      <c r="Q6" s="109"/>
      <c r="R6" s="21"/>
      <c r="S6" s="21"/>
      <c r="T6" s="21"/>
      <c r="U6" s="21"/>
      <c r="V6" s="21"/>
      <c r="W6" s="20"/>
      <c r="X6" s="20"/>
      <c r="Y6" s="20"/>
      <c r="Z6" s="20"/>
      <c r="AA6" s="20"/>
      <c r="AC6" s="20"/>
    </row>
    <row r="7" spans="1:29" s="2" customFormat="1" ht="14.25" customHeight="1">
      <c r="A7" s="21"/>
      <c r="B7" s="57"/>
      <c r="C7" s="21"/>
      <c r="D7" s="24"/>
      <c r="E7" s="24"/>
      <c r="F7" s="21"/>
      <c r="G7" s="21"/>
      <c r="H7" s="126"/>
      <c r="I7" s="21"/>
      <c r="J7" s="21"/>
      <c r="K7" s="21"/>
      <c r="L7" s="21"/>
      <c r="M7" s="21"/>
      <c r="N7" s="21"/>
      <c r="O7" s="21"/>
      <c r="P7" s="21"/>
      <c r="Q7" s="109"/>
      <c r="R7" s="21"/>
      <c r="S7" s="21"/>
      <c r="T7" s="21"/>
      <c r="U7" s="21"/>
      <c r="V7" s="21"/>
      <c r="W7" s="20"/>
      <c r="X7" s="20"/>
      <c r="Y7" s="20"/>
      <c r="Z7" s="20"/>
      <c r="AA7" s="20"/>
      <c r="AC7" s="20"/>
    </row>
    <row r="8" spans="1:29" s="2" customFormat="1" ht="13.5" customHeight="1">
      <c r="A8" s="21"/>
      <c r="B8" s="57"/>
      <c r="C8" s="21"/>
      <c r="D8" s="24"/>
      <c r="E8" s="24"/>
      <c r="F8" s="21"/>
      <c r="G8" s="21"/>
      <c r="H8" s="126"/>
      <c r="I8" s="21"/>
      <c r="J8" s="21"/>
      <c r="K8" s="21"/>
      <c r="L8" s="21"/>
      <c r="M8" s="21"/>
      <c r="N8" s="21"/>
      <c r="O8" s="21"/>
      <c r="P8" s="21"/>
      <c r="Q8" s="109"/>
      <c r="R8" s="21"/>
      <c r="S8" s="21"/>
      <c r="T8" s="21"/>
      <c r="U8" s="21"/>
      <c r="V8" s="21"/>
      <c r="W8" s="20"/>
      <c r="X8" s="20"/>
      <c r="Y8" s="20"/>
      <c r="Z8" s="20"/>
      <c r="AA8" s="20"/>
      <c r="AC8" s="20"/>
    </row>
    <row r="9" spans="1:29" ht="51" customHeight="1">
      <c r="A9" s="241" t="s">
        <v>23</v>
      </c>
      <c r="B9" s="240" t="s">
        <v>14</v>
      </c>
      <c r="C9" s="221" t="s">
        <v>3</v>
      </c>
      <c r="D9" s="221" t="s">
        <v>4</v>
      </c>
      <c r="E9" s="221" t="s">
        <v>5</v>
      </c>
      <c r="F9" s="223" t="s">
        <v>194</v>
      </c>
      <c r="G9" s="223"/>
      <c r="H9" s="223"/>
      <c r="I9" s="223"/>
      <c r="J9" s="223"/>
      <c r="K9" s="223" t="s">
        <v>195</v>
      </c>
      <c r="L9" s="223"/>
      <c r="M9" s="223"/>
      <c r="N9" s="223"/>
      <c r="O9" s="223"/>
      <c r="P9" s="223" t="s">
        <v>196</v>
      </c>
      <c r="Q9" s="223"/>
      <c r="R9" s="223"/>
      <c r="S9" s="223"/>
      <c r="T9" s="223"/>
      <c r="U9" s="63" t="s">
        <v>59</v>
      </c>
      <c r="V9" s="63" t="s">
        <v>186</v>
      </c>
      <c r="W9" s="43"/>
      <c r="X9" s="43"/>
      <c r="Y9" s="43"/>
      <c r="Z9" s="43"/>
      <c r="AA9" s="43"/>
      <c r="AB9" s="49"/>
      <c r="AC9" s="43"/>
    </row>
    <row r="10" spans="1:29" ht="99.75" customHeight="1">
      <c r="A10" s="242"/>
      <c r="B10" s="240"/>
      <c r="C10" s="222"/>
      <c r="D10" s="221"/>
      <c r="E10" s="221"/>
      <c r="F10" s="13" t="s">
        <v>12</v>
      </c>
      <c r="G10" s="42" t="s">
        <v>6</v>
      </c>
      <c r="H10" s="125" t="s">
        <v>18</v>
      </c>
      <c r="I10" s="42" t="s">
        <v>8</v>
      </c>
      <c r="J10" s="42" t="s">
        <v>19</v>
      </c>
      <c r="K10" s="13" t="s">
        <v>2</v>
      </c>
      <c r="L10" s="42" t="s">
        <v>6</v>
      </c>
      <c r="M10" s="42" t="s">
        <v>7</v>
      </c>
      <c r="N10" s="42" t="s">
        <v>8</v>
      </c>
      <c r="O10" s="42" t="s">
        <v>9</v>
      </c>
      <c r="P10" s="13" t="s">
        <v>2</v>
      </c>
      <c r="Q10" s="110" t="s">
        <v>42</v>
      </c>
      <c r="R10" s="42" t="s">
        <v>7</v>
      </c>
      <c r="S10" s="42" t="s">
        <v>8</v>
      </c>
      <c r="T10" s="42" t="s">
        <v>9</v>
      </c>
      <c r="U10" s="42"/>
      <c r="V10" s="42"/>
      <c r="W10" s="43"/>
      <c r="X10" s="43"/>
      <c r="Y10" s="43"/>
      <c r="Z10" s="43"/>
      <c r="AA10" s="43"/>
      <c r="AC10" s="43"/>
    </row>
    <row r="11" spans="1:29" s="4" customFormat="1" ht="26.25" customHeight="1">
      <c r="A11" s="25">
        <v>1</v>
      </c>
      <c r="B11" s="58">
        <v>2</v>
      </c>
      <c r="C11" s="25">
        <v>3</v>
      </c>
      <c r="D11" s="25"/>
      <c r="E11" s="25"/>
      <c r="F11" s="54"/>
      <c r="G11" s="25">
        <v>4</v>
      </c>
      <c r="H11" s="124">
        <v>5</v>
      </c>
      <c r="I11" s="25">
        <v>6</v>
      </c>
      <c r="J11" s="25">
        <v>7</v>
      </c>
      <c r="K11" s="25"/>
      <c r="L11" s="25">
        <v>8</v>
      </c>
      <c r="M11" s="25">
        <v>9</v>
      </c>
      <c r="N11" s="25">
        <v>10</v>
      </c>
      <c r="O11" s="25">
        <v>11</v>
      </c>
      <c r="P11" s="25"/>
      <c r="Q11" s="111">
        <v>12</v>
      </c>
      <c r="R11" s="25">
        <v>13</v>
      </c>
      <c r="S11" s="25">
        <v>14</v>
      </c>
      <c r="T11" s="25">
        <v>15</v>
      </c>
      <c r="U11" s="25">
        <v>16</v>
      </c>
      <c r="V11" s="25">
        <v>17</v>
      </c>
      <c r="W11" s="44"/>
      <c r="X11" s="44"/>
      <c r="Y11" s="44"/>
      <c r="Z11" s="44"/>
      <c r="AA11" s="44"/>
      <c r="AC11" s="44"/>
    </row>
    <row r="12" spans="1:29" s="4" customFormat="1" ht="41.25" customHeight="1">
      <c r="A12" s="246" t="s">
        <v>87</v>
      </c>
      <c r="B12" s="247"/>
      <c r="C12" s="247"/>
      <c r="D12" s="247"/>
      <c r="E12" s="247"/>
      <c r="F12" s="247"/>
      <c r="G12" s="247"/>
      <c r="H12" s="247"/>
      <c r="I12" s="247"/>
      <c r="J12" s="247"/>
      <c r="K12" s="247"/>
      <c r="L12" s="247"/>
      <c r="M12" s="247"/>
      <c r="N12" s="247"/>
      <c r="O12" s="247"/>
      <c r="P12" s="247"/>
      <c r="Q12" s="247"/>
      <c r="R12" s="247"/>
      <c r="S12" s="247"/>
      <c r="T12" s="247"/>
      <c r="U12" s="65"/>
      <c r="V12" s="53"/>
      <c r="W12" s="45"/>
      <c r="X12" s="81"/>
      <c r="Y12" s="45"/>
      <c r="Z12" s="45"/>
      <c r="AA12" s="45"/>
      <c r="AC12" s="45"/>
    </row>
    <row r="13" spans="1:29" s="4" customFormat="1" ht="55.5" customHeight="1">
      <c r="A13" s="132" t="s">
        <v>0</v>
      </c>
      <c r="B13" s="133" t="s">
        <v>71</v>
      </c>
      <c r="C13" s="134"/>
      <c r="D13" s="134" t="s">
        <v>13</v>
      </c>
      <c r="E13" s="134" t="s">
        <v>17</v>
      </c>
      <c r="F13" s="134">
        <f>H13</f>
        <v>3165559.780772101</v>
      </c>
      <c r="G13" s="134">
        <f>G14+G18+G26+G28+G29+G30</f>
        <v>2454609.4</v>
      </c>
      <c r="H13" s="134">
        <f>H16+H18+H26+H28+H29+H30</f>
        <v>3165559.780772101</v>
      </c>
      <c r="I13" s="135"/>
      <c r="J13" s="135"/>
      <c r="K13" s="134"/>
      <c r="L13" s="134">
        <f>L14+L18+L26+L28+L29+L30</f>
        <v>2454609.4000000004</v>
      </c>
      <c r="M13" s="134">
        <f>M16+M18+M26+M28+M29+M30</f>
        <v>3159584.00232</v>
      </c>
      <c r="N13" s="134"/>
      <c r="O13" s="134"/>
      <c r="P13" s="134"/>
      <c r="Q13" s="134">
        <f>Q14+Q18+Q26+Q28+Q29+Q30</f>
        <v>2792650.83823</v>
      </c>
      <c r="R13" s="134">
        <f>R16+R18+R26+R28+R29+R30</f>
        <v>3045475.79414</v>
      </c>
      <c r="S13" s="135"/>
      <c r="T13" s="135"/>
      <c r="U13" s="218" t="s">
        <v>279</v>
      </c>
      <c r="V13" s="134" t="s">
        <v>191</v>
      </c>
      <c r="W13" s="46"/>
      <c r="X13" s="80"/>
      <c r="Y13" s="46"/>
      <c r="Z13" s="46"/>
      <c r="AA13" s="46"/>
      <c r="AC13" s="46"/>
    </row>
    <row r="14" spans="1:70" s="51" customFormat="1" ht="51" customHeight="1" hidden="1">
      <c r="A14" s="136" t="s">
        <v>1</v>
      </c>
      <c r="B14" s="137" t="s">
        <v>72</v>
      </c>
      <c r="C14" s="136"/>
      <c r="D14" s="136" t="s">
        <v>13</v>
      </c>
      <c r="E14" s="136" t="s">
        <v>15</v>
      </c>
      <c r="F14" s="138">
        <f>G14+H14</f>
        <v>0</v>
      </c>
      <c r="G14" s="138"/>
      <c r="H14" s="139"/>
      <c r="I14" s="138"/>
      <c r="J14" s="138"/>
      <c r="K14" s="138"/>
      <c r="L14" s="138"/>
      <c r="M14" s="138"/>
      <c r="N14" s="138"/>
      <c r="O14" s="138"/>
      <c r="P14" s="138"/>
      <c r="Q14" s="138"/>
      <c r="R14" s="138"/>
      <c r="S14" s="138"/>
      <c r="T14" s="140"/>
      <c r="U14" s="140"/>
      <c r="V14" s="140"/>
      <c r="W14" s="52"/>
      <c r="X14" s="78"/>
      <c r="Y14" s="78"/>
      <c r="Z14" s="78"/>
      <c r="AA14" s="78"/>
      <c r="AB14" s="79"/>
      <c r="AC14" s="78"/>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row>
    <row r="15" spans="1:70" s="51" customFormat="1" ht="82.5" customHeight="1" hidden="1">
      <c r="A15" s="141" t="s">
        <v>20</v>
      </c>
      <c r="B15" s="142" t="s">
        <v>73</v>
      </c>
      <c r="C15" s="143" t="s">
        <v>40</v>
      </c>
      <c r="D15" s="143" t="s">
        <v>13</v>
      </c>
      <c r="E15" s="143" t="s">
        <v>16</v>
      </c>
      <c r="F15" s="144" t="e">
        <f>#REF!+#REF!</f>
        <v>#REF!</v>
      </c>
      <c r="G15" s="144"/>
      <c r="H15" s="145"/>
      <c r="I15" s="146"/>
      <c r="J15" s="146"/>
      <c r="K15" s="144"/>
      <c r="L15" s="144"/>
      <c r="M15" s="144"/>
      <c r="N15" s="146"/>
      <c r="O15" s="146"/>
      <c r="P15" s="144"/>
      <c r="Q15" s="144"/>
      <c r="R15" s="144"/>
      <c r="S15" s="147"/>
      <c r="T15" s="147"/>
      <c r="U15" s="147"/>
      <c r="V15" s="148" t="s">
        <v>187</v>
      </c>
      <c r="W15" s="50"/>
      <c r="X15" s="80"/>
      <c r="Y15" s="80"/>
      <c r="Z15" s="80"/>
      <c r="AA15" s="80"/>
      <c r="AB15" s="79"/>
      <c r="AC15" s="80"/>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row>
    <row r="16" spans="1:70" s="51" customFormat="1" ht="53.25" customHeight="1">
      <c r="A16" s="136" t="s">
        <v>31</v>
      </c>
      <c r="B16" s="137" t="s">
        <v>185</v>
      </c>
      <c r="C16" s="136"/>
      <c r="D16" s="136"/>
      <c r="E16" s="136"/>
      <c r="F16" s="138"/>
      <c r="G16" s="138"/>
      <c r="H16" s="139">
        <f>H17</f>
        <v>376097.905</v>
      </c>
      <c r="I16" s="147"/>
      <c r="J16" s="147"/>
      <c r="K16" s="138"/>
      <c r="L16" s="138"/>
      <c r="M16" s="138">
        <f>M17</f>
        <v>370122.12655</v>
      </c>
      <c r="N16" s="147"/>
      <c r="O16" s="147"/>
      <c r="P16" s="138"/>
      <c r="Q16" s="138"/>
      <c r="R16" s="138">
        <f>R17</f>
        <v>370122.12655</v>
      </c>
      <c r="S16" s="147"/>
      <c r="T16" s="147"/>
      <c r="U16" s="149" t="s">
        <v>242</v>
      </c>
      <c r="V16" s="148" t="s">
        <v>187</v>
      </c>
      <c r="W16" s="50"/>
      <c r="X16" s="80"/>
      <c r="Y16" s="80"/>
      <c r="Z16" s="80"/>
      <c r="AA16" s="80"/>
      <c r="AB16" s="79"/>
      <c r="AC16" s="80"/>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row>
    <row r="17" spans="1:70" s="51" customFormat="1" ht="82.5" customHeight="1">
      <c r="A17" s="141" t="s">
        <v>200</v>
      </c>
      <c r="B17" s="142" t="s">
        <v>295</v>
      </c>
      <c r="C17" s="143" t="s">
        <v>40</v>
      </c>
      <c r="D17" s="143"/>
      <c r="E17" s="143"/>
      <c r="F17" s="144"/>
      <c r="G17" s="144"/>
      <c r="H17" s="145">
        <v>376097.905</v>
      </c>
      <c r="I17" s="150"/>
      <c r="J17" s="146"/>
      <c r="K17" s="144"/>
      <c r="L17" s="144"/>
      <c r="M17" s="144">
        <v>370122.12655</v>
      </c>
      <c r="N17" s="146"/>
      <c r="O17" s="146"/>
      <c r="P17" s="144"/>
      <c r="Q17" s="144"/>
      <c r="R17" s="144">
        <v>370122.12655</v>
      </c>
      <c r="S17" s="147"/>
      <c r="T17" s="147"/>
      <c r="U17" s="149" t="s">
        <v>242</v>
      </c>
      <c r="V17" s="148" t="s">
        <v>187</v>
      </c>
      <c r="W17" s="50"/>
      <c r="X17" s="80"/>
      <c r="Y17" s="80"/>
      <c r="Z17" s="80"/>
      <c r="AA17" s="80"/>
      <c r="AB17" s="79"/>
      <c r="AC17" s="80"/>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row>
    <row r="18" spans="1:70" s="51" customFormat="1" ht="40.5" customHeight="1">
      <c r="A18" s="136" t="s">
        <v>32</v>
      </c>
      <c r="B18" s="151" t="s">
        <v>74</v>
      </c>
      <c r="C18" s="136"/>
      <c r="D18" s="136"/>
      <c r="E18" s="136"/>
      <c r="F18" s="138"/>
      <c r="G18" s="138">
        <f>G24+G23+G22+G21+G20+G19</f>
        <v>1369029.2</v>
      </c>
      <c r="H18" s="139">
        <f>H24+H23+H22+H20++H19</f>
        <v>133468.50754000002</v>
      </c>
      <c r="I18" s="147"/>
      <c r="J18" s="147"/>
      <c r="K18" s="138"/>
      <c r="L18" s="138">
        <f>L24+L23+L22+L21+L20+L19</f>
        <v>1369029.2000000002</v>
      </c>
      <c r="M18" s="138">
        <f>M24+M23+M22+M20++M19</f>
        <v>133468.50754000002</v>
      </c>
      <c r="N18" s="147"/>
      <c r="O18" s="147"/>
      <c r="P18" s="138"/>
      <c r="Q18" s="138">
        <f>Q24+Q23+Q22+Q21+Q20+Q19+Q25</f>
        <v>1692677.3032</v>
      </c>
      <c r="R18" s="138">
        <f>R24+R23+R22+R20++R19</f>
        <v>12271.04478</v>
      </c>
      <c r="S18" s="147"/>
      <c r="T18" s="147"/>
      <c r="U18" s="147" t="s">
        <v>272</v>
      </c>
      <c r="V18" s="147" t="s">
        <v>187</v>
      </c>
      <c r="W18" s="50"/>
      <c r="X18" s="80"/>
      <c r="Y18" s="80"/>
      <c r="Z18" s="80"/>
      <c r="AA18" s="80"/>
      <c r="AB18" s="119"/>
      <c r="AC18" s="80"/>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row>
    <row r="19" spans="1:70" s="51" customFormat="1" ht="78" customHeight="1">
      <c r="A19" s="141" t="s">
        <v>76</v>
      </c>
      <c r="B19" s="152" t="s">
        <v>75</v>
      </c>
      <c r="C19" s="143" t="s">
        <v>40</v>
      </c>
      <c r="D19" s="143"/>
      <c r="E19" s="143"/>
      <c r="F19" s="144"/>
      <c r="G19" s="144"/>
      <c r="H19" s="145">
        <v>19673.43285</v>
      </c>
      <c r="I19" s="146"/>
      <c r="J19" s="146"/>
      <c r="K19" s="144"/>
      <c r="L19" s="144"/>
      <c r="M19" s="144">
        <v>19673.43285</v>
      </c>
      <c r="N19" s="146"/>
      <c r="O19" s="146"/>
      <c r="P19" s="144"/>
      <c r="Q19" s="144"/>
      <c r="R19" s="144"/>
      <c r="S19" s="147"/>
      <c r="T19" s="147"/>
      <c r="U19" s="153" t="s">
        <v>256</v>
      </c>
      <c r="V19" s="147" t="s">
        <v>187</v>
      </c>
      <c r="W19" s="50"/>
      <c r="X19" s="80"/>
      <c r="Y19" s="80">
        <f>Y35</f>
        <v>0</v>
      </c>
      <c r="Z19" s="80"/>
      <c r="AA19" s="80"/>
      <c r="AB19" s="79"/>
      <c r="AC19" s="80"/>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row>
    <row r="20" spans="1:78" s="51" customFormat="1" ht="48.75" customHeight="1">
      <c r="A20" s="141" t="s">
        <v>201</v>
      </c>
      <c r="B20" s="152" t="s">
        <v>78</v>
      </c>
      <c r="C20" s="143" t="s">
        <v>40</v>
      </c>
      <c r="D20" s="143"/>
      <c r="E20" s="143"/>
      <c r="F20" s="144"/>
      <c r="G20" s="144">
        <v>385443.28448</v>
      </c>
      <c r="H20" s="145"/>
      <c r="I20" s="147"/>
      <c r="J20" s="147"/>
      <c r="K20" s="144"/>
      <c r="L20" s="144">
        <v>385443.28448000003</v>
      </c>
      <c r="M20" s="144"/>
      <c r="N20" s="147"/>
      <c r="O20" s="147"/>
      <c r="P20" s="144"/>
      <c r="Q20" s="144">
        <v>471016.86436</v>
      </c>
      <c r="R20" s="144"/>
      <c r="S20" s="147"/>
      <c r="T20" s="147"/>
      <c r="U20" s="153" t="s">
        <v>257</v>
      </c>
      <c r="V20" s="148" t="s">
        <v>187</v>
      </c>
      <c r="W20" s="50"/>
      <c r="X20" s="80"/>
      <c r="Y20" s="66"/>
      <c r="Z20" s="66"/>
      <c r="AA20" s="66"/>
      <c r="AB20" s="67"/>
      <c r="AC20" s="66"/>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row>
    <row r="21" spans="1:78" s="51" customFormat="1" ht="70.5" customHeight="1">
      <c r="A21" s="141" t="s">
        <v>202</v>
      </c>
      <c r="B21" s="152" t="s">
        <v>57</v>
      </c>
      <c r="C21" s="143" t="s">
        <v>40</v>
      </c>
      <c r="D21" s="143"/>
      <c r="E21" s="143"/>
      <c r="F21" s="144"/>
      <c r="G21" s="144">
        <v>292806.65897</v>
      </c>
      <c r="H21" s="145"/>
      <c r="I21" s="147"/>
      <c r="J21" s="147"/>
      <c r="K21" s="144"/>
      <c r="L21" s="144">
        <v>292806.65897</v>
      </c>
      <c r="M21" s="144"/>
      <c r="N21" s="147"/>
      <c r="O21" s="147"/>
      <c r="P21" s="144"/>
      <c r="Q21" s="144">
        <v>597441.8001999999</v>
      </c>
      <c r="R21" s="144"/>
      <c r="S21" s="147"/>
      <c r="T21" s="147"/>
      <c r="U21" s="153" t="s">
        <v>258</v>
      </c>
      <c r="V21" s="148" t="s">
        <v>187</v>
      </c>
      <c r="W21" s="50"/>
      <c r="X21" s="80"/>
      <c r="Y21" s="66"/>
      <c r="Z21" s="66"/>
      <c r="AA21" s="66"/>
      <c r="AB21" s="67"/>
      <c r="AC21" s="66"/>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row>
    <row r="22" spans="1:78" s="51" customFormat="1" ht="104.25" customHeight="1">
      <c r="A22" s="141" t="s">
        <v>203</v>
      </c>
      <c r="B22" s="154" t="s">
        <v>197</v>
      </c>
      <c r="C22" s="143" t="s">
        <v>40</v>
      </c>
      <c r="D22" s="143"/>
      <c r="E22" s="143"/>
      <c r="F22" s="140"/>
      <c r="G22" s="155">
        <v>434274.6653</v>
      </c>
      <c r="H22" s="156">
        <v>12271.04478</v>
      </c>
      <c r="I22" s="155"/>
      <c r="J22" s="155"/>
      <c r="K22" s="155"/>
      <c r="L22" s="155">
        <v>434274.6653</v>
      </c>
      <c r="M22" s="155">
        <v>12271.04478</v>
      </c>
      <c r="N22" s="155"/>
      <c r="O22" s="155"/>
      <c r="P22" s="155"/>
      <c r="Q22" s="155">
        <v>128496.01627</v>
      </c>
      <c r="R22" s="144">
        <v>12271.04478</v>
      </c>
      <c r="S22" s="157"/>
      <c r="T22" s="157"/>
      <c r="U22" s="158" t="s">
        <v>259</v>
      </c>
      <c r="V22" s="155" t="s">
        <v>187</v>
      </c>
      <c r="W22" s="50"/>
      <c r="X22" s="80"/>
      <c r="Y22" s="66"/>
      <c r="Z22" s="66"/>
      <c r="AA22" s="66"/>
      <c r="AB22" s="67"/>
      <c r="AC22" s="66"/>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row>
    <row r="23" spans="1:78" s="51" customFormat="1" ht="63" customHeight="1">
      <c r="A23" s="141" t="s">
        <v>204</v>
      </c>
      <c r="B23" s="154" t="s">
        <v>79</v>
      </c>
      <c r="C23" s="143" t="s">
        <v>40</v>
      </c>
      <c r="D23" s="143"/>
      <c r="E23" s="143"/>
      <c r="F23" s="140"/>
      <c r="G23" s="155">
        <v>256504.59125</v>
      </c>
      <c r="H23" s="156"/>
      <c r="I23" s="155"/>
      <c r="J23" s="155"/>
      <c r="K23" s="155"/>
      <c r="L23" s="155">
        <v>256504.59125</v>
      </c>
      <c r="M23" s="155"/>
      <c r="N23" s="155"/>
      <c r="O23" s="155"/>
      <c r="P23" s="155"/>
      <c r="Q23" s="155">
        <v>302058.28264</v>
      </c>
      <c r="R23" s="144"/>
      <c r="S23" s="157"/>
      <c r="T23" s="157"/>
      <c r="U23" s="158" t="s">
        <v>243</v>
      </c>
      <c r="V23" s="155" t="s">
        <v>187</v>
      </c>
      <c r="W23" s="50"/>
      <c r="X23" s="80"/>
      <c r="Y23" s="66"/>
      <c r="Z23" s="66"/>
      <c r="AA23" s="66"/>
      <c r="AB23" s="67"/>
      <c r="AC23" s="66"/>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row>
    <row r="24" spans="1:78" s="51" customFormat="1" ht="68.25" customHeight="1">
      <c r="A24" s="141" t="s">
        <v>205</v>
      </c>
      <c r="B24" s="154" t="s">
        <v>198</v>
      </c>
      <c r="C24" s="143" t="s">
        <v>40</v>
      </c>
      <c r="D24" s="143"/>
      <c r="E24" s="143"/>
      <c r="F24" s="140"/>
      <c r="G24" s="155"/>
      <c r="H24" s="156">
        <v>101524.02991000001</v>
      </c>
      <c r="I24" s="155"/>
      <c r="J24" s="155"/>
      <c r="K24" s="155"/>
      <c r="L24" s="155"/>
      <c r="M24" s="155">
        <v>101524.02991000001</v>
      </c>
      <c r="N24" s="155"/>
      <c r="O24" s="155"/>
      <c r="P24" s="155"/>
      <c r="Q24" s="155"/>
      <c r="R24" s="144"/>
      <c r="S24" s="157"/>
      <c r="T24" s="157"/>
      <c r="U24" s="158" t="s">
        <v>261</v>
      </c>
      <c r="V24" s="155" t="s">
        <v>187</v>
      </c>
      <c r="W24" s="50"/>
      <c r="X24" s="80"/>
      <c r="Y24" s="66"/>
      <c r="Z24" s="66"/>
      <c r="AA24" s="66"/>
      <c r="AB24" s="67"/>
      <c r="AC24" s="66"/>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row>
    <row r="25" spans="1:78" s="51" customFormat="1" ht="68.25" customHeight="1">
      <c r="A25" s="141" t="s">
        <v>244</v>
      </c>
      <c r="B25" s="154" t="s">
        <v>295</v>
      </c>
      <c r="C25" s="143" t="s">
        <v>40</v>
      </c>
      <c r="D25" s="143"/>
      <c r="E25" s="143"/>
      <c r="F25" s="140"/>
      <c r="G25" s="155"/>
      <c r="H25" s="156"/>
      <c r="I25" s="155"/>
      <c r="J25" s="155"/>
      <c r="K25" s="155"/>
      <c r="L25" s="155"/>
      <c r="M25" s="155"/>
      <c r="N25" s="155"/>
      <c r="O25" s="155"/>
      <c r="P25" s="155"/>
      <c r="Q25" s="155">
        <v>193664.33973</v>
      </c>
      <c r="R25" s="144"/>
      <c r="S25" s="157"/>
      <c r="T25" s="157"/>
      <c r="U25" s="157" t="s">
        <v>245</v>
      </c>
      <c r="V25" s="155"/>
      <c r="W25" s="50"/>
      <c r="X25" s="80"/>
      <c r="Y25" s="66"/>
      <c r="Z25" s="66"/>
      <c r="AA25" s="66"/>
      <c r="AB25" s="67"/>
      <c r="AC25" s="66"/>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row>
    <row r="26" spans="1:78" s="51" customFormat="1" ht="45.75" customHeight="1">
      <c r="A26" s="136" t="s">
        <v>33</v>
      </c>
      <c r="B26" s="159" t="s">
        <v>80</v>
      </c>
      <c r="C26" s="136"/>
      <c r="D26" s="136"/>
      <c r="E26" s="136"/>
      <c r="F26" s="138"/>
      <c r="G26" s="157"/>
      <c r="H26" s="158">
        <f>H27</f>
        <v>147675.14758</v>
      </c>
      <c r="I26" s="157"/>
      <c r="J26" s="157"/>
      <c r="K26" s="157"/>
      <c r="L26" s="157"/>
      <c r="M26" s="157">
        <v>147675.14758</v>
      </c>
      <c r="N26" s="157"/>
      <c r="O26" s="157"/>
      <c r="P26" s="157"/>
      <c r="Q26" s="157"/>
      <c r="R26" s="160">
        <v>147675.14758</v>
      </c>
      <c r="S26" s="157"/>
      <c r="T26" s="157"/>
      <c r="U26" s="157" t="s">
        <v>273</v>
      </c>
      <c r="V26" s="157"/>
      <c r="W26" s="50"/>
      <c r="X26" s="80"/>
      <c r="Y26" s="66"/>
      <c r="Z26" s="66"/>
      <c r="AA26" s="66"/>
      <c r="AB26" s="67"/>
      <c r="AC26" s="66"/>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row>
    <row r="27" spans="1:78" s="51" customFormat="1" ht="128.25" customHeight="1">
      <c r="A27" s="141" t="s">
        <v>83</v>
      </c>
      <c r="B27" s="154" t="s">
        <v>66</v>
      </c>
      <c r="C27" s="143" t="s">
        <v>40</v>
      </c>
      <c r="D27" s="143"/>
      <c r="E27" s="143"/>
      <c r="F27" s="140"/>
      <c r="G27" s="155"/>
      <c r="H27" s="156">
        <v>147675.14758</v>
      </c>
      <c r="I27" s="155"/>
      <c r="J27" s="155"/>
      <c r="K27" s="155"/>
      <c r="L27" s="155"/>
      <c r="M27" s="155">
        <v>147675.14758</v>
      </c>
      <c r="N27" s="155"/>
      <c r="O27" s="155"/>
      <c r="P27" s="155"/>
      <c r="Q27" s="155"/>
      <c r="R27" s="144">
        <v>147675.14758</v>
      </c>
      <c r="S27" s="157"/>
      <c r="T27" s="157"/>
      <c r="U27" s="157" t="s">
        <v>253</v>
      </c>
      <c r="V27" s="155" t="s">
        <v>187</v>
      </c>
      <c r="W27" s="50"/>
      <c r="X27" s="80"/>
      <c r="Y27" s="66"/>
      <c r="Z27" s="66"/>
      <c r="AA27" s="66"/>
      <c r="AB27" s="67"/>
      <c r="AC27" s="66"/>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row>
    <row r="28" spans="1:78" s="51" customFormat="1" ht="41.25" customHeight="1">
      <c r="A28" s="136" t="s">
        <v>70</v>
      </c>
      <c r="B28" s="151" t="s">
        <v>81</v>
      </c>
      <c r="C28" s="143" t="s">
        <v>40</v>
      </c>
      <c r="D28" s="143" t="s">
        <v>13</v>
      </c>
      <c r="E28" s="143" t="s">
        <v>17</v>
      </c>
      <c r="F28" s="144">
        <f>G28+H28</f>
        <v>1020860.0617800001</v>
      </c>
      <c r="G28" s="160"/>
      <c r="H28" s="161">
        <v>1020860.0617800001</v>
      </c>
      <c r="I28" s="147"/>
      <c r="J28" s="147"/>
      <c r="K28" s="160"/>
      <c r="L28" s="160"/>
      <c r="M28" s="138">
        <v>1020860.0617800001</v>
      </c>
      <c r="N28" s="147"/>
      <c r="O28" s="147"/>
      <c r="P28" s="160"/>
      <c r="Q28" s="160"/>
      <c r="R28" s="138">
        <v>1020860.0617800001</v>
      </c>
      <c r="S28" s="147"/>
      <c r="T28" s="147"/>
      <c r="U28" s="249" t="s">
        <v>274</v>
      </c>
      <c r="V28" s="148" t="s">
        <v>187</v>
      </c>
      <c r="W28" s="50"/>
      <c r="X28" s="80"/>
      <c r="Y28" s="66"/>
      <c r="Z28" s="66"/>
      <c r="AA28" s="66"/>
      <c r="AB28" s="67"/>
      <c r="AC28" s="66"/>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row>
    <row r="29" spans="1:78" s="4" customFormat="1" ht="71.25" customHeight="1">
      <c r="A29" s="136" t="s">
        <v>85</v>
      </c>
      <c r="B29" s="137" t="s">
        <v>82</v>
      </c>
      <c r="C29" s="143" t="s">
        <v>40</v>
      </c>
      <c r="D29" s="143" t="s">
        <v>15</v>
      </c>
      <c r="E29" s="143" t="s">
        <v>17</v>
      </c>
      <c r="F29" s="144">
        <f>G29+H29</f>
        <v>1029657.25416</v>
      </c>
      <c r="G29" s="138">
        <v>500000</v>
      </c>
      <c r="H29" s="139">
        <v>529657.25416</v>
      </c>
      <c r="I29" s="138"/>
      <c r="J29" s="138"/>
      <c r="K29" s="138"/>
      <c r="L29" s="138">
        <v>500000</v>
      </c>
      <c r="M29" s="138">
        <v>529657.25416</v>
      </c>
      <c r="N29" s="138"/>
      <c r="O29" s="138"/>
      <c r="P29" s="138"/>
      <c r="Q29" s="138">
        <v>500000</v>
      </c>
      <c r="R29" s="138">
        <v>529657.25416</v>
      </c>
      <c r="S29" s="140"/>
      <c r="T29" s="140"/>
      <c r="U29" s="250" t="s">
        <v>275</v>
      </c>
      <c r="V29" s="140" t="s">
        <v>187</v>
      </c>
      <c r="W29" s="44"/>
      <c r="X29" s="44"/>
      <c r="Y29" s="68"/>
      <c r="Z29" s="68"/>
      <c r="AA29" s="68"/>
      <c r="AB29" s="120"/>
      <c r="AC29" s="68"/>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row>
    <row r="30" spans="1:78" s="51" customFormat="1" ht="89.25" customHeight="1">
      <c r="A30" s="136" t="s">
        <v>86</v>
      </c>
      <c r="B30" s="137" t="s">
        <v>84</v>
      </c>
      <c r="C30" s="143" t="s">
        <v>40</v>
      </c>
      <c r="D30" s="143"/>
      <c r="E30" s="143"/>
      <c r="F30" s="144"/>
      <c r="G30" s="160">
        <v>585580.2</v>
      </c>
      <c r="H30" s="161">
        <v>957800.9047121009</v>
      </c>
      <c r="I30" s="147"/>
      <c r="J30" s="147"/>
      <c r="K30" s="160"/>
      <c r="L30" s="160">
        <v>585580.2000000001</v>
      </c>
      <c r="M30" s="160">
        <v>957800.90471</v>
      </c>
      <c r="N30" s="147"/>
      <c r="O30" s="147"/>
      <c r="P30" s="160"/>
      <c r="Q30" s="160">
        <v>599973.53503</v>
      </c>
      <c r="R30" s="160">
        <v>964890.15929</v>
      </c>
      <c r="S30" s="147"/>
      <c r="T30" s="147"/>
      <c r="U30" s="249" t="s">
        <v>276</v>
      </c>
      <c r="V30" s="148" t="s">
        <v>187</v>
      </c>
      <c r="W30" s="50"/>
      <c r="X30" s="80"/>
      <c r="Y30" s="66"/>
      <c r="Z30" s="66"/>
      <c r="AA30" s="66"/>
      <c r="AB30" s="67"/>
      <c r="AC30" s="66"/>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row>
    <row r="31" spans="1:78" s="51" customFormat="1" ht="48" customHeight="1" hidden="1">
      <c r="A31" s="237" t="s">
        <v>115</v>
      </c>
      <c r="B31" s="238"/>
      <c r="C31" s="239"/>
      <c r="D31" s="143"/>
      <c r="E31" s="143"/>
      <c r="F31" s="144"/>
      <c r="G31" s="144"/>
      <c r="H31" s="145"/>
      <c r="I31" s="147"/>
      <c r="J31" s="147"/>
      <c r="K31" s="144"/>
      <c r="L31" s="144"/>
      <c r="M31" s="140"/>
      <c r="N31" s="147"/>
      <c r="O31" s="147"/>
      <c r="P31" s="144"/>
      <c r="Q31" s="144"/>
      <c r="R31" s="140"/>
      <c r="S31" s="147"/>
      <c r="T31" s="147"/>
      <c r="U31" s="147"/>
      <c r="V31" s="147"/>
      <c r="W31" s="50"/>
      <c r="X31" s="80"/>
      <c r="Y31" s="66"/>
      <c r="Z31" s="66"/>
      <c r="AA31" s="66"/>
      <c r="AB31" s="67"/>
      <c r="AC31" s="66"/>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row>
    <row r="32" spans="1:78" s="51" customFormat="1" ht="68.25" customHeight="1">
      <c r="A32" s="162" t="s">
        <v>45</v>
      </c>
      <c r="B32" s="133" t="s">
        <v>88</v>
      </c>
      <c r="C32" s="132" t="s">
        <v>40</v>
      </c>
      <c r="D32" s="132"/>
      <c r="E32" s="132"/>
      <c r="F32" s="163"/>
      <c r="G32" s="163"/>
      <c r="H32" s="134">
        <f>H33+H40+H43+H56+H57+H58+H59+H60+H61+H62+H63+H64+H65+H66+H67</f>
        <v>10016443.323748002</v>
      </c>
      <c r="I32" s="134">
        <f>I33+I40+I43+I56+I57+I58+I59+I60+I64+I65+I66+I61+I62+I63+I67</f>
        <v>122412.640529441</v>
      </c>
      <c r="J32" s="134">
        <f>J33+J40+J43+J56+J57+J58+J59+J60+J64+J65+J66+J61+J62+J63+J67</f>
        <v>400000.00000000006</v>
      </c>
      <c r="K32" s="163"/>
      <c r="L32" s="163"/>
      <c r="M32" s="134">
        <f>M33+M40+M43+M56+M57+M58+M59+M60+M61+M62+M63+M64+M65+M66+M67</f>
        <v>9387325.483641</v>
      </c>
      <c r="N32" s="134">
        <f>N43+N59+N67</f>
        <v>131270.901951262</v>
      </c>
      <c r="O32" s="134">
        <f>O33+O40+O43+O56+O57+O58+O59+O60+O64+O65+O66+O61+O62+O63+O67</f>
        <v>400000.00000000006</v>
      </c>
      <c r="P32" s="163"/>
      <c r="Q32" s="163"/>
      <c r="R32" s="134">
        <f>R33+R40+R43+R56+R57+R58+R59+R60+R64+R65+R66+R61+R62+R63+R67</f>
        <v>8262776.333989999</v>
      </c>
      <c r="S32" s="134">
        <f>S33+S40+S43+S56+S57+S58+S59+S60+S64+S65+S66+S61+S62+S63+S67</f>
        <v>131004.97238126199</v>
      </c>
      <c r="T32" s="134">
        <f>T33+T40+T43+T56+T57+T58+T59+T60+T64+T65+T66+T61+T62+T63+T67</f>
        <v>400000.00000000006</v>
      </c>
      <c r="U32" s="164" t="s">
        <v>289</v>
      </c>
      <c r="V32" s="164"/>
      <c r="W32" s="50"/>
      <c r="X32" s="80"/>
      <c r="Y32" s="66"/>
      <c r="Z32" s="66"/>
      <c r="AA32" s="66"/>
      <c r="AB32" s="67"/>
      <c r="AC32" s="66"/>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row>
    <row r="33" spans="1:78" s="51" customFormat="1" ht="53.25" customHeight="1">
      <c r="A33" s="136" t="s">
        <v>34</v>
      </c>
      <c r="B33" s="165" t="s">
        <v>89</v>
      </c>
      <c r="C33" s="136"/>
      <c r="D33" s="136"/>
      <c r="E33" s="136"/>
      <c r="F33" s="160"/>
      <c r="G33" s="160"/>
      <c r="H33" s="161">
        <f>H34+H35+H36+H37+H38+H39</f>
        <v>1061967.8535799999</v>
      </c>
      <c r="I33" s="147"/>
      <c r="J33" s="147"/>
      <c r="K33" s="160"/>
      <c r="L33" s="160"/>
      <c r="M33" s="138">
        <f>M34+M35+M36+M37+M38+M39</f>
        <v>909739.1424599999</v>
      </c>
      <c r="N33" s="147"/>
      <c r="O33" s="147"/>
      <c r="P33" s="160"/>
      <c r="Q33" s="160"/>
      <c r="R33" s="138">
        <f>R34+R35+R36+R37+R38+R39</f>
        <v>1238925.5366399998</v>
      </c>
      <c r="S33" s="147"/>
      <c r="T33" s="147"/>
      <c r="U33" s="147" t="s">
        <v>282</v>
      </c>
      <c r="V33" s="147" t="s">
        <v>190</v>
      </c>
      <c r="W33" s="50"/>
      <c r="X33" s="80"/>
      <c r="Y33" s="66"/>
      <c r="Z33" s="66"/>
      <c r="AA33" s="66"/>
      <c r="AB33" s="67"/>
      <c r="AC33" s="66"/>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row>
    <row r="34" spans="1:78" s="51" customFormat="1" ht="83.25" customHeight="1">
      <c r="A34" s="141" t="s">
        <v>91</v>
      </c>
      <c r="B34" s="166" t="s">
        <v>57</v>
      </c>
      <c r="C34" s="143" t="s">
        <v>40</v>
      </c>
      <c r="D34" s="143"/>
      <c r="E34" s="143"/>
      <c r="F34" s="144">
        <f>G34+H34</f>
        <v>202885.17054</v>
      </c>
      <c r="G34" s="144"/>
      <c r="H34" s="145">
        <v>202885.17054</v>
      </c>
      <c r="I34" s="147"/>
      <c r="J34" s="147"/>
      <c r="K34" s="144"/>
      <c r="L34" s="144"/>
      <c r="M34" s="140">
        <v>197696.33019</v>
      </c>
      <c r="N34" s="147"/>
      <c r="O34" s="147"/>
      <c r="P34" s="144"/>
      <c r="Q34" s="144"/>
      <c r="R34" s="140">
        <v>198866.0521</v>
      </c>
      <c r="S34" s="147"/>
      <c r="T34" s="147"/>
      <c r="U34" s="153" t="s">
        <v>299</v>
      </c>
      <c r="V34" s="148" t="s">
        <v>187</v>
      </c>
      <c r="W34" s="50"/>
      <c r="X34" s="80"/>
      <c r="Y34" s="66"/>
      <c r="Z34" s="66"/>
      <c r="AA34" s="66"/>
      <c r="AB34" s="69"/>
      <c r="AC34" s="66"/>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row>
    <row r="35" spans="1:78" s="4" customFormat="1" ht="69.75" customHeight="1">
      <c r="A35" s="141" t="s">
        <v>92</v>
      </c>
      <c r="B35" s="166" t="s">
        <v>75</v>
      </c>
      <c r="C35" s="143" t="s">
        <v>40</v>
      </c>
      <c r="D35" s="136"/>
      <c r="E35" s="136"/>
      <c r="F35" s="138"/>
      <c r="G35" s="138"/>
      <c r="H35" s="167">
        <v>201897.59926999998</v>
      </c>
      <c r="I35" s="138"/>
      <c r="J35" s="138"/>
      <c r="K35" s="138"/>
      <c r="L35" s="138"/>
      <c r="M35" s="140">
        <v>201281.00056</v>
      </c>
      <c r="N35" s="140"/>
      <c r="O35" s="140"/>
      <c r="P35" s="140"/>
      <c r="Q35" s="140"/>
      <c r="R35" s="140">
        <v>201281.00056</v>
      </c>
      <c r="S35" s="138"/>
      <c r="T35" s="138"/>
      <c r="U35" s="153" t="s">
        <v>256</v>
      </c>
      <c r="V35" s="140" t="s">
        <v>219</v>
      </c>
      <c r="W35" s="46"/>
      <c r="X35" s="80"/>
      <c r="Y35" s="66"/>
      <c r="Z35" s="66"/>
      <c r="AA35" s="66"/>
      <c r="AB35" s="67"/>
      <c r="AC35" s="66"/>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row>
    <row r="36" spans="1:78" s="51" customFormat="1" ht="57.75" customHeight="1">
      <c r="A36" s="143" t="s">
        <v>93</v>
      </c>
      <c r="B36" s="168" t="s">
        <v>79</v>
      </c>
      <c r="C36" s="143" t="s">
        <v>40</v>
      </c>
      <c r="D36" s="143"/>
      <c r="E36" s="143"/>
      <c r="F36" s="140"/>
      <c r="G36" s="140"/>
      <c r="H36" s="167">
        <v>112637.63725999999</v>
      </c>
      <c r="I36" s="140"/>
      <c r="J36" s="140"/>
      <c r="K36" s="140"/>
      <c r="L36" s="140"/>
      <c r="M36" s="140">
        <v>112637.63725999999</v>
      </c>
      <c r="N36" s="140"/>
      <c r="O36" s="140"/>
      <c r="P36" s="140"/>
      <c r="Q36" s="140"/>
      <c r="R36" s="140">
        <v>112637.63725999999</v>
      </c>
      <c r="S36" s="140"/>
      <c r="T36" s="140"/>
      <c r="U36" s="139" t="s">
        <v>243</v>
      </c>
      <c r="V36" s="140" t="s">
        <v>187</v>
      </c>
      <c r="W36" s="50"/>
      <c r="X36" s="80"/>
      <c r="Y36" s="66"/>
      <c r="Z36" s="66"/>
      <c r="AA36" s="66"/>
      <c r="AB36" s="67"/>
      <c r="AC36" s="66"/>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row>
    <row r="37" spans="1:78" s="51" customFormat="1" ht="116.25" customHeight="1">
      <c r="A37" s="143" t="s">
        <v>94</v>
      </c>
      <c r="B37" s="168" t="s">
        <v>155</v>
      </c>
      <c r="C37" s="143" t="s">
        <v>40</v>
      </c>
      <c r="D37" s="143"/>
      <c r="E37" s="143"/>
      <c r="F37" s="140"/>
      <c r="G37" s="140"/>
      <c r="H37" s="167">
        <v>481729.8934</v>
      </c>
      <c r="I37" s="140"/>
      <c r="J37" s="140"/>
      <c r="K37" s="140"/>
      <c r="L37" s="140"/>
      <c r="M37" s="140">
        <v>373489.99249</v>
      </c>
      <c r="N37" s="140"/>
      <c r="O37" s="140"/>
      <c r="P37" s="140"/>
      <c r="Q37" s="140"/>
      <c r="R37" s="140">
        <v>705655.9218</v>
      </c>
      <c r="S37" s="140"/>
      <c r="T37" s="140"/>
      <c r="U37" s="139" t="s">
        <v>260</v>
      </c>
      <c r="V37" s="140" t="s">
        <v>187</v>
      </c>
      <c r="W37" s="50"/>
      <c r="X37" s="80"/>
      <c r="Y37" s="66"/>
      <c r="Z37" s="66"/>
      <c r="AA37" s="66"/>
      <c r="AB37" s="67"/>
      <c r="AC37" s="66"/>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row>
    <row r="38" spans="1:78" s="51" customFormat="1" ht="76.5" customHeight="1">
      <c r="A38" s="143" t="s">
        <v>95</v>
      </c>
      <c r="B38" s="168" t="s">
        <v>199</v>
      </c>
      <c r="C38" s="143"/>
      <c r="D38" s="143"/>
      <c r="E38" s="143"/>
      <c r="F38" s="140"/>
      <c r="G38" s="140"/>
      <c r="H38" s="167">
        <v>37805.38619999999</v>
      </c>
      <c r="I38" s="140"/>
      <c r="J38" s="140"/>
      <c r="K38" s="140"/>
      <c r="L38" s="140"/>
      <c r="M38" s="140">
        <v>10273.34167</v>
      </c>
      <c r="N38" s="140"/>
      <c r="O38" s="140"/>
      <c r="P38" s="140"/>
      <c r="Q38" s="140"/>
      <c r="R38" s="140">
        <v>10273.34167</v>
      </c>
      <c r="S38" s="140"/>
      <c r="T38" s="140"/>
      <c r="U38" s="138" t="s">
        <v>298</v>
      </c>
      <c r="V38" s="140" t="s">
        <v>188</v>
      </c>
      <c r="W38" s="50"/>
      <c r="X38" s="80"/>
      <c r="Y38" s="66"/>
      <c r="Z38" s="66"/>
      <c r="AA38" s="66"/>
      <c r="AB38" s="67"/>
      <c r="AC38" s="66"/>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row>
    <row r="39" spans="1:78" s="51" customFormat="1" ht="209.25" customHeight="1">
      <c r="A39" s="143" t="s">
        <v>96</v>
      </c>
      <c r="B39" s="168" t="s">
        <v>90</v>
      </c>
      <c r="C39" s="143" t="s">
        <v>40</v>
      </c>
      <c r="D39" s="143"/>
      <c r="E39" s="143"/>
      <c r="F39" s="140"/>
      <c r="G39" s="140"/>
      <c r="H39" s="167">
        <v>25012.16691</v>
      </c>
      <c r="I39" s="140"/>
      <c r="J39" s="140"/>
      <c r="K39" s="140"/>
      <c r="L39" s="140"/>
      <c r="M39" s="140">
        <v>14360.84029</v>
      </c>
      <c r="N39" s="140"/>
      <c r="O39" s="140"/>
      <c r="P39" s="140"/>
      <c r="Q39" s="140"/>
      <c r="R39" s="140">
        <v>10211.58325</v>
      </c>
      <c r="S39" s="140"/>
      <c r="T39" s="140"/>
      <c r="U39" s="138" t="s">
        <v>296</v>
      </c>
      <c r="V39" s="140" t="s">
        <v>290</v>
      </c>
      <c r="W39" s="50"/>
      <c r="X39" s="80"/>
      <c r="Y39" s="66"/>
      <c r="Z39" s="66"/>
      <c r="AA39" s="66"/>
      <c r="AB39" s="67"/>
      <c r="AC39" s="66"/>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row>
    <row r="40" spans="1:78" s="51" customFormat="1" ht="60" customHeight="1">
      <c r="A40" s="136" t="s">
        <v>35</v>
      </c>
      <c r="B40" s="169" t="s">
        <v>97</v>
      </c>
      <c r="C40" s="143"/>
      <c r="D40" s="143"/>
      <c r="E40" s="143"/>
      <c r="F40" s="140"/>
      <c r="G40" s="140"/>
      <c r="H40" s="139">
        <f>H41+H42</f>
        <v>504227.2796</v>
      </c>
      <c r="I40" s="138"/>
      <c r="J40" s="138"/>
      <c r="K40" s="138"/>
      <c r="L40" s="138"/>
      <c r="M40" s="138">
        <f>M41+M42</f>
        <v>482124.97161000007</v>
      </c>
      <c r="N40" s="138"/>
      <c r="O40" s="138"/>
      <c r="P40" s="138"/>
      <c r="Q40" s="138"/>
      <c r="R40" s="138">
        <f>R41+R42</f>
        <v>77895.16567</v>
      </c>
      <c r="S40" s="138"/>
      <c r="T40" s="138"/>
      <c r="U40" s="170" t="s">
        <v>283</v>
      </c>
      <c r="V40" s="138"/>
      <c r="W40" s="50"/>
      <c r="X40" s="80"/>
      <c r="Y40" s="66"/>
      <c r="Z40" s="66"/>
      <c r="AA40" s="66"/>
      <c r="AB40" s="67"/>
      <c r="AC40" s="66"/>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row>
    <row r="41" spans="1:78" s="51" customFormat="1" ht="49.5" customHeight="1">
      <c r="A41" s="143" t="s">
        <v>65</v>
      </c>
      <c r="B41" s="168" t="s">
        <v>78</v>
      </c>
      <c r="C41" s="143" t="s">
        <v>40</v>
      </c>
      <c r="D41" s="143"/>
      <c r="E41" s="143"/>
      <c r="F41" s="140"/>
      <c r="G41" s="140"/>
      <c r="H41" s="167">
        <v>469232.77912</v>
      </c>
      <c r="I41" s="140"/>
      <c r="J41" s="140"/>
      <c r="K41" s="140"/>
      <c r="L41" s="140"/>
      <c r="M41" s="140">
        <v>459792.05513000005</v>
      </c>
      <c r="N41" s="140"/>
      <c r="O41" s="140"/>
      <c r="P41" s="140"/>
      <c r="Q41" s="140"/>
      <c r="R41" s="140">
        <v>44053.026920000004</v>
      </c>
      <c r="S41" s="140"/>
      <c r="T41" s="140"/>
      <c r="U41" s="153" t="s">
        <v>257</v>
      </c>
      <c r="V41" s="140" t="s">
        <v>187</v>
      </c>
      <c r="W41" s="50"/>
      <c r="X41" s="80"/>
      <c r="Y41" s="66"/>
      <c r="Z41" s="66"/>
      <c r="AA41" s="66"/>
      <c r="AB41" s="67"/>
      <c r="AC41" s="66"/>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row>
    <row r="42" spans="1:78" s="51" customFormat="1" ht="215.25" customHeight="1">
      <c r="A42" s="143" t="s">
        <v>98</v>
      </c>
      <c r="B42" s="168" t="s">
        <v>90</v>
      </c>
      <c r="C42" s="143" t="s">
        <v>40</v>
      </c>
      <c r="D42" s="143"/>
      <c r="E42" s="143"/>
      <c r="F42" s="140"/>
      <c r="G42" s="140"/>
      <c r="H42" s="167">
        <v>34994.500479999995</v>
      </c>
      <c r="I42" s="140"/>
      <c r="J42" s="140"/>
      <c r="K42" s="140"/>
      <c r="L42" s="140"/>
      <c r="M42" s="140">
        <v>22332.91648</v>
      </c>
      <c r="N42" s="140"/>
      <c r="O42" s="140"/>
      <c r="P42" s="140"/>
      <c r="Q42" s="140"/>
      <c r="R42" s="140">
        <v>33842.13875</v>
      </c>
      <c r="S42" s="140"/>
      <c r="T42" s="140"/>
      <c r="U42" s="138" t="s">
        <v>297</v>
      </c>
      <c r="V42" s="140" t="s">
        <v>187</v>
      </c>
      <c r="W42" s="50"/>
      <c r="X42" s="80"/>
      <c r="Y42" s="66"/>
      <c r="Z42" s="66"/>
      <c r="AA42" s="66"/>
      <c r="AB42" s="67"/>
      <c r="AC42" s="66"/>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row>
    <row r="43" spans="1:78" s="51" customFormat="1" ht="54" customHeight="1">
      <c r="A43" s="136" t="s">
        <v>36</v>
      </c>
      <c r="B43" s="171" t="s">
        <v>99</v>
      </c>
      <c r="C43" s="136"/>
      <c r="D43" s="136"/>
      <c r="E43" s="136"/>
      <c r="F43" s="138"/>
      <c r="G43" s="138"/>
      <c r="H43" s="139">
        <f>H47+H48+H49+H52+H53+H54+H55</f>
        <v>410686.50235799997</v>
      </c>
      <c r="I43" s="138">
        <f>I47+I48+I49+I52+I53+I54+I55</f>
        <v>32880.837260399996</v>
      </c>
      <c r="J43" s="138"/>
      <c r="K43" s="138"/>
      <c r="L43" s="138"/>
      <c r="M43" s="138">
        <f>M47+M48+M49+M52+M53+M54+M55</f>
        <v>264334.52175</v>
      </c>
      <c r="N43" s="138">
        <f>N47+N48+N49+N52+N53+N54+N55</f>
        <v>21379.587100000004</v>
      </c>
      <c r="O43" s="138"/>
      <c r="P43" s="138"/>
      <c r="Q43" s="138"/>
      <c r="R43" s="138">
        <f>R47+R48+R49+R52+R53+R54+R55</f>
        <v>238007.48737</v>
      </c>
      <c r="S43" s="138">
        <f>S47+S48+S49+S52+S53+S54+S55</f>
        <v>21113.657450000002</v>
      </c>
      <c r="T43" s="138"/>
      <c r="U43" s="138" t="s">
        <v>284</v>
      </c>
      <c r="V43" s="140" t="s">
        <v>271</v>
      </c>
      <c r="W43" s="50"/>
      <c r="X43" s="80"/>
      <c r="Y43" s="66"/>
      <c r="Z43" s="66"/>
      <c r="AA43" s="66"/>
      <c r="AB43" s="67"/>
      <c r="AC43" s="66"/>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row>
    <row r="44" spans="1:78" s="51" customFormat="1" ht="84" customHeight="1" hidden="1">
      <c r="A44" s="143" t="s">
        <v>67</v>
      </c>
      <c r="B44" s="168" t="s">
        <v>100</v>
      </c>
      <c r="C44" s="143" t="s">
        <v>41</v>
      </c>
      <c r="D44" s="143"/>
      <c r="E44" s="143"/>
      <c r="F44" s="140"/>
      <c r="G44" s="140"/>
      <c r="H44" s="167"/>
      <c r="I44" s="140"/>
      <c r="J44" s="140"/>
      <c r="K44" s="140"/>
      <c r="L44" s="140"/>
      <c r="M44" s="140"/>
      <c r="N44" s="140"/>
      <c r="O44" s="140"/>
      <c r="P44" s="140"/>
      <c r="Q44" s="140"/>
      <c r="R44" s="140"/>
      <c r="S44" s="140"/>
      <c r="T44" s="140"/>
      <c r="U44" s="138"/>
      <c r="V44" s="140" t="s">
        <v>188</v>
      </c>
      <c r="W44" s="50"/>
      <c r="X44" s="80"/>
      <c r="Y44" s="66"/>
      <c r="Z44" s="66"/>
      <c r="AA44" s="66"/>
      <c r="AB44" s="67"/>
      <c r="AC44" s="66"/>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row>
    <row r="45" spans="1:78" s="51" customFormat="1" ht="81.75" customHeight="1" hidden="1">
      <c r="A45" s="143" t="s">
        <v>68</v>
      </c>
      <c r="B45" s="172" t="s">
        <v>101</v>
      </c>
      <c r="C45" s="143" t="s">
        <v>41</v>
      </c>
      <c r="D45" s="143"/>
      <c r="E45" s="143"/>
      <c r="F45" s="140"/>
      <c r="G45" s="140"/>
      <c r="H45" s="173"/>
      <c r="I45" s="174"/>
      <c r="J45" s="140"/>
      <c r="K45" s="140"/>
      <c r="L45" s="140"/>
      <c r="M45" s="140"/>
      <c r="N45" s="140"/>
      <c r="O45" s="140"/>
      <c r="P45" s="140"/>
      <c r="Q45" s="140"/>
      <c r="R45" s="140"/>
      <c r="S45" s="140"/>
      <c r="T45" s="140"/>
      <c r="U45" s="138"/>
      <c r="V45" s="140" t="s">
        <v>189</v>
      </c>
      <c r="W45" s="50"/>
      <c r="X45" s="80"/>
      <c r="Y45" s="66"/>
      <c r="Z45" s="82"/>
      <c r="AA45" s="66"/>
      <c r="AB45" s="67"/>
      <c r="AC45" s="66"/>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row>
    <row r="46" spans="1:78" s="51" customFormat="1" ht="67.5" customHeight="1" hidden="1">
      <c r="A46" s="143" t="s">
        <v>105</v>
      </c>
      <c r="B46" s="172" t="s">
        <v>69</v>
      </c>
      <c r="C46" s="143" t="s">
        <v>41</v>
      </c>
      <c r="D46" s="143"/>
      <c r="E46" s="143"/>
      <c r="F46" s="140"/>
      <c r="G46" s="140"/>
      <c r="H46" s="175"/>
      <c r="I46" s="175"/>
      <c r="J46" s="140"/>
      <c r="K46" s="140"/>
      <c r="L46" s="140"/>
      <c r="M46" s="140"/>
      <c r="N46" s="140"/>
      <c r="O46" s="140"/>
      <c r="P46" s="140"/>
      <c r="Q46" s="140"/>
      <c r="R46" s="140"/>
      <c r="S46" s="140"/>
      <c r="T46" s="140"/>
      <c r="U46" s="139"/>
      <c r="V46" s="140" t="s">
        <v>187</v>
      </c>
      <c r="W46" s="50"/>
      <c r="X46" s="80"/>
      <c r="Y46" s="66"/>
      <c r="Z46" s="66"/>
      <c r="AA46" s="66"/>
      <c r="AB46" s="67"/>
      <c r="AC46" s="66"/>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row>
    <row r="47" spans="1:78" s="51" customFormat="1" ht="105.75" customHeight="1">
      <c r="A47" s="143" t="s">
        <v>67</v>
      </c>
      <c r="B47" s="172" t="s">
        <v>64</v>
      </c>
      <c r="C47" s="143" t="s">
        <v>41</v>
      </c>
      <c r="D47" s="143"/>
      <c r="E47" s="143"/>
      <c r="F47" s="140"/>
      <c r="G47" s="167"/>
      <c r="H47" s="167">
        <v>68508.4015</v>
      </c>
      <c r="I47" s="167">
        <v>6775.5561984000005</v>
      </c>
      <c r="J47" s="140"/>
      <c r="K47" s="140"/>
      <c r="L47" s="140"/>
      <c r="M47" s="140">
        <v>55184.05993</v>
      </c>
      <c r="N47" s="140">
        <v>5457.76418</v>
      </c>
      <c r="O47" s="140"/>
      <c r="P47" s="140"/>
      <c r="Q47" s="140"/>
      <c r="R47" s="140">
        <v>55184.05993</v>
      </c>
      <c r="S47" s="140">
        <v>5457.76418</v>
      </c>
      <c r="T47" s="140"/>
      <c r="U47" s="139" t="s">
        <v>247</v>
      </c>
      <c r="V47" s="140" t="s">
        <v>192</v>
      </c>
      <c r="W47" s="50"/>
      <c r="X47" s="80"/>
      <c r="Y47" s="66"/>
      <c r="Z47" s="66"/>
      <c r="AA47" s="66"/>
      <c r="AB47" s="67"/>
      <c r="AC47" s="66"/>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row>
    <row r="48" spans="1:78" s="51" customFormat="1" ht="67.5" customHeight="1">
      <c r="A48" s="143" t="s">
        <v>68</v>
      </c>
      <c r="B48" s="172" t="s">
        <v>102</v>
      </c>
      <c r="C48" s="143" t="s">
        <v>41</v>
      </c>
      <c r="D48" s="143"/>
      <c r="E48" s="143"/>
      <c r="F48" s="140"/>
      <c r="G48" s="167"/>
      <c r="H48" s="167">
        <v>86812.53528</v>
      </c>
      <c r="I48" s="167">
        <v>8585.85515</v>
      </c>
      <c r="J48" s="140"/>
      <c r="K48" s="140"/>
      <c r="L48" s="140"/>
      <c r="M48" s="140">
        <v>59311.28696</v>
      </c>
      <c r="N48" s="140">
        <v>5865.95147</v>
      </c>
      <c r="O48" s="140"/>
      <c r="P48" s="140"/>
      <c r="Q48" s="140"/>
      <c r="R48" s="140">
        <v>59311.28696</v>
      </c>
      <c r="S48" s="140">
        <v>5865.95147</v>
      </c>
      <c r="T48" s="140"/>
      <c r="U48" s="139" t="s">
        <v>248</v>
      </c>
      <c r="V48" s="140" t="s">
        <v>189</v>
      </c>
      <c r="W48" s="50"/>
      <c r="X48" s="80"/>
      <c r="Y48" s="66"/>
      <c r="Z48" s="66"/>
      <c r="AA48" s="66"/>
      <c r="AB48" s="67"/>
      <c r="AC48" s="66"/>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row>
    <row r="49" spans="1:78" s="51" customFormat="1" ht="75.75" customHeight="1">
      <c r="A49" s="143" t="s">
        <v>105</v>
      </c>
      <c r="B49" s="172" t="s">
        <v>206</v>
      </c>
      <c r="C49" s="143" t="s">
        <v>41</v>
      </c>
      <c r="D49" s="143"/>
      <c r="E49" s="143"/>
      <c r="F49" s="140"/>
      <c r="G49" s="167"/>
      <c r="H49" s="167">
        <v>1000.00001</v>
      </c>
      <c r="I49" s="167">
        <v>10.10102</v>
      </c>
      <c r="J49" s="140"/>
      <c r="K49" s="140"/>
      <c r="L49" s="140"/>
      <c r="M49" s="140">
        <v>1000.00001</v>
      </c>
      <c r="N49" s="140">
        <v>10.10102</v>
      </c>
      <c r="O49" s="140"/>
      <c r="P49" s="140"/>
      <c r="Q49" s="140"/>
      <c r="R49" s="140"/>
      <c r="S49" s="140"/>
      <c r="T49" s="140"/>
      <c r="U49" s="139" t="s">
        <v>249</v>
      </c>
      <c r="V49" s="140" t="s">
        <v>187</v>
      </c>
      <c r="W49" s="50"/>
      <c r="X49" s="80"/>
      <c r="Y49" s="66"/>
      <c r="Z49" s="66"/>
      <c r="AA49" s="66"/>
      <c r="AB49" s="67"/>
      <c r="AC49" s="66"/>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row>
    <row r="50" spans="1:78" s="4" customFormat="1" ht="75" customHeight="1" hidden="1">
      <c r="A50" s="143" t="s">
        <v>109</v>
      </c>
      <c r="B50" s="154" t="s">
        <v>103</v>
      </c>
      <c r="C50" s="143" t="s">
        <v>41</v>
      </c>
      <c r="D50" s="136"/>
      <c r="E50" s="136"/>
      <c r="F50" s="138"/>
      <c r="G50" s="158"/>
      <c r="H50" s="156">
        <v>8546.7</v>
      </c>
      <c r="I50" s="156">
        <v>643.3</v>
      </c>
      <c r="J50" s="157"/>
      <c r="K50" s="157"/>
      <c r="L50" s="157"/>
      <c r="M50" s="140"/>
      <c r="N50" s="155"/>
      <c r="O50" s="155"/>
      <c r="P50" s="155"/>
      <c r="Q50" s="155"/>
      <c r="R50" s="140"/>
      <c r="S50" s="157"/>
      <c r="T50" s="157"/>
      <c r="U50" s="158"/>
      <c r="V50" s="155"/>
      <c r="W50" s="46"/>
      <c r="X50" s="80"/>
      <c r="Y50" s="66"/>
      <c r="Z50" s="66"/>
      <c r="AA50" s="66"/>
      <c r="AB50" s="67"/>
      <c r="AC50" s="66"/>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row>
    <row r="51" spans="1:78" s="4" customFormat="1" ht="77.25" customHeight="1" hidden="1">
      <c r="A51" s="143" t="s">
        <v>110</v>
      </c>
      <c r="B51" s="166" t="s">
        <v>60</v>
      </c>
      <c r="C51" s="143" t="s">
        <v>41</v>
      </c>
      <c r="D51" s="143"/>
      <c r="E51" s="143"/>
      <c r="F51" s="140"/>
      <c r="G51" s="167"/>
      <c r="H51" s="156"/>
      <c r="I51" s="176"/>
      <c r="J51" s="155"/>
      <c r="K51" s="140"/>
      <c r="L51" s="140"/>
      <c r="M51" s="140"/>
      <c r="N51" s="140"/>
      <c r="O51" s="140"/>
      <c r="P51" s="140"/>
      <c r="Q51" s="140"/>
      <c r="R51" s="140"/>
      <c r="S51" s="140"/>
      <c r="T51" s="140"/>
      <c r="U51" s="167"/>
      <c r="V51" s="140"/>
      <c r="W51" s="46"/>
      <c r="X51" s="80"/>
      <c r="Y51" s="66"/>
      <c r="Z51" s="66"/>
      <c r="AA51" s="66"/>
      <c r="AB51" s="67"/>
      <c r="AC51" s="66"/>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row>
    <row r="52" spans="1:78" s="4" customFormat="1" ht="111" customHeight="1">
      <c r="A52" s="141" t="s">
        <v>106</v>
      </c>
      <c r="B52" s="152" t="s">
        <v>104</v>
      </c>
      <c r="C52" s="143" t="s">
        <v>41</v>
      </c>
      <c r="D52" s="143" t="s">
        <v>15</v>
      </c>
      <c r="E52" s="143" t="s">
        <v>16</v>
      </c>
      <c r="F52" s="144">
        <f>G52+H52</f>
        <v>148318.03068</v>
      </c>
      <c r="G52" s="145"/>
      <c r="H52" s="145">
        <v>148318.03068</v>
      </c>
      <c r="I52" s="167">
        <v>11163.72274</v>
      </c>
      <c r="J52" s="147"/>
      <c r="K52" s="144"/>
      <c r="L52" s="144"/>
      <c r="M52" s="144">
        <v>109748.25856</v>
      </c>
      <c r="N52" s="140">
        <v>8260.62159</v>
      </c>
      <c r="O52" s="147"/>
      <c r="P52" s="144"/>
      <c r="Q52" s="144"/>
      <c r="R52" s="144">
        <v>109748.25856</v>
      </c>
      <c r="S52" s="140">
        <v>8260.62159</v>
      </c>
      <c r="T52" s="147"/>
      <c r="U52" s="153" t="s">
        <v>250</v>
      </c>
      <c r="V52" s="148" t="s">
        <v>188</v>
      </c>
      <c r="W52" s="46"/>
      <c r="X52" s="80"/>
      <c r="Y52" s="66"/>
      <c r="Z52" s="66"/>
      <c r="AA52" s="66"/>
      <c r="AB52" s="67"/>
      <c r="AC52" s="66"/>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row>
    <row r="53" spans="1:78" s="4" customFormat="1" ht="107.25" customHeight="1">
      <c r="A53" s="141" t="s">
        <v>107</v>
      </c>
      <c r="B53" s="152" t="s">
        <v>156</v>
      </c>
      <c r="C53" s="143" t="s">
        <v>41</v>
      </c>
      <c r="D53" s="143"/>
      <c r="E53" s="143"/>
      <c r="F53" s="144"/>
      <c r="G53" s="145"/>
      <c r="H53" s="145">
        <v>42055.62117</v>
      </c>
      <c r="I53" s="175">
        <v>4159.34715</v>
      </c>
      <c r="J53" s="147"/>
      <c r="K53" s="144"/>
      <c r="L53" s="144"/>
      <c r="M53" s="144"/>
      <c r="N53" s="140"/>
      <c r="O53" s="147"/>
      <c r="P53" s="144"/>
      <c r="Q53" s="144"/>
      <c r="R53" s="144"/>
      <c r="S53" s="177"/>
      <c r="T53" s="147"/>
      <c r="U53" s="153" t="s">
        <v>251</v>
      </c>
      <c r="V53" s="148" t="s">
        <v>189</v>
      </c>
      <c r="W53" s="46"/>
      <c r="X53" s="80"/>
      <c r="Y53" s="66"/>
      <c r="Z53" s="66"/>
      <c r="AA53" s="66"/>
      <c r="AB53" s="67"/>
      <c r="AC53" s="66"/>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row>
    <row r="54" spans="1:78" s="4" customFormat="1" ht="138" customHeight="1">
      <c r="A54" s="141" t="s">
        <v>108</v>
      </c>
      <c r="B54" s="152" t="s">
        <v>157</v>
      </c>
      <c r="C54" s="143" t="s">
        <v>41</v>
      </c>
      <c r="D54" s="143"/>
      <c r="E54" s="143"/>
      <c r="F54" s="144"/>
      <c r="G54" s="145"/>
      <c r="H54" s="145">
        <v>15244.733118</v>
      </c>
      <c r="I54" s="167">
        <v>1693.859242</v>
      </c>
      <c r="J54" s="147"/>
      <c r="K54" s="144"/>
      <c r="L54" s="144"/>
      <c r="M54" s="144">
        <v>13763.88192</v>
      </c>
      <c r="N54" s="140">
        <v>1529.32021</v>
      </c>
      <c r="O54" s="147"/>
      <c r="P54" s="144"/>
      <c r="Q54" s="144"/>
      <c r="R54" s="144">
        <v>13763.88192</v>
      </c>
      <c r="S54" s="140">
        <v>1529.32021</v>
      </c>
      <c r="T54" s="147"/>
      <c r="U54" s="153" t="s">
        <v>252</v>
      </c>
      <c r="V54" s="148" t="s">
        <v>189</v>
      </c>
      <c r="W54" s="46"/>
      <c r="X54" s="80"/>
      <c r="Y54" s="66"/>
      <c r="Z54" s="66"/>
      <c r="AA54" s="66"/>
      <c r="AB54" s="67"/>
      <c r="AC54" s="66"/>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row>
    <row r="55" spans="1:78" s="4" customFormat="1" ht="120.75" customHeight="1">
      <c r="A55" s="141" t="s">
        <v>109</v>
      </c>
      <c r="B55" s="152" t="s">
        <v>207</v>
      </c>
      <c r="C55" s="143" t="s">
        <v>41</v>
      </c>
      <c r="D55" s="143"/>
      <c r="E55" s="143"/>
      <c r="F55" s="144"/>
      <c r="G55" s="145"/>
      <c r="H55" s="145">
        <v>48747.1806</v>
      </c>
      <c r="I55" s="167">
        <v>492.39576</v>
      </c>
      <c r="J55" s="147"/>
      <c r="K55" s="144"/>
      <c r="L55" s="144"/>
      <c r="M55" s="144">
        <v>25327.03437</v>
      </c>
      <c r="N55" s="144">
        <v>255.82863</v>
      </c>
      <c r="O55" s="147"/>
      <c r="P55" s="144"/>
      <c r="Q55" s="144"/>
      <c r="R55" s="144"/>
      <c r="S55" s="144">
        <v>0</v>
      </c>
      <c r="T55" s="147"/>
      <c r="U55" s="153" t="s">
        <v>249</v>
      </c>
      <c r="V55" s="148" t="s">
        <v>189</v>
      </c>
      <c r="W55" s="46"/>
      <c r="X55" s="80"/>
      <c r="Y55" s="66"/>
      <c r="Z55" s="66"/>
      <c r="AA55" s="66"/>
      <c r="AB55" s="67"/>
      <c r="AC55" s="66"/>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row>
    <row r="56" spans="1:78" s="4" customFormat="1" ht="53.25" customHeight="1">
      <c r="A56" s="141" t="s">
        <v>38</v>
      </c>
      <c r="B56" s="151" t="s">
        <v>111</v>
      </c>
      <c r="C56" s="136" t="s">
        <v>40</v>
      </c>
      <c r="D56" s="143"/>
      <c r="E56" s="143"/>
      <c r="F56" s="144"/>
      <c r="G56" s="144"/>
      <c r="H56" s="139">
        <v>4058922.0006399998</v>
      </c>
      <c r="I56" s="147"/>
      <c r="J56" s="147"/>
      <c r="K56" s="138"/>
      <c r="L56" s="138"/>
      <c r="M56" s="138">
        <v>3996284.453531</v>
      </c>
      <c r="N56" s="147"/>
      <c r="O56" s="147"/>
      <c r="P56" s="138"/>
      <c r="Q56" s="138"/>
      <c r="R56" s="138">
        <v>3340180.98809</v>
      </c>
      <c r="S56" s="147"/>
      <c r="T56" s="147"/>
      <c r="U56" s="178"/>
      <c r="V56" s="148" t="s">
        <v>187</v>
      </c>
      <c r="W56" s="46"/>
      <c r="X56" s="46"/>
      <c r="Y56" s="66"/>
      <c r="Z56" s="66"/>
      <c r="AA56" s="66"/>
      <c r="AB56" s="67"/>
      <c r="AC56" s="66"/>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row>
    <row r="57" spans="1:78" s="4" customFormat="1" ht="43.5" customHeight="1">
      <c r="A57" s="141" t="s">
        <v>49</v>
      </c>
      <c r="B57" s="151" t="s">
        <v>112</v>
      </c>
      <c r="C57" s="136" t="s">
        <v>40</v>
      </c>
      <c r="D57" s="143"/>
      <c r="E57" s="143"/>
      <c r="F57" s="144"/>
      <c r="G57" s="144"/>
      <c r="H57" s="139">
        <v>659131.3366500001</v>
      </c>
      <c r="I57" s="147"/>
      <c r="J57" s="147"/>
      <c r="K57" s="138"/>
      <c r="L57" s="138"/>
      <c r="M57" s="138">
        <v>562994.97542</v>
      </c>
      <c r="N57" s="147"/>
      <c r="O57" s="147"/>
      <c r="P57" s="138"/>
      <c r="Q57" s="138"/>
      <c r="R57" s="138">
        <v>145598.56593</v>
      </c>
      <c r="S57" s="147"/>
      <c r="T57" s="147"/>
      <c r="U57" s="147" t="s">
        <v>285</v>
      </c>
      <c r="V57" s="148" t="s">
        <v>192</v>
      </c>
      <c r="W57" s="46"/>
      <c r="X57" s="46"/>
      <c r="Y57" s="66"/>
      <c r="Z57" s="66"/>
      <c r="AA57" s="66"/>
      <c r="AB57" s="67"/>
      <c r="AC57" s="66"/>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row>
    <row r="58" spans="1:78" s="4" customFormat="1" ht="54.75" customHeight="1">
      <c r="A58" s="141" t="s">
        <v>50</v>
      </c>
      <c r="B58" s="151" t="s">
        <v>113</v>
      </c>
      <c r="C58" s="136" t="s">
        <v>40</v>
      </c>
      <c r="D58" s="143"/>
      <c r="E58" s="143"/>
      <c r="F58" s="144"/>
      <c r="G58" s="144"/>
      <c r="H58" s="139">
        <v>1414719.03374</v>
      </c>
      <c r="I58" s="147"/>
      <c r="J58" s="147"/>
      <c r="K58" s="138"/>
      <c r="L58" s="138"/>
      <c r="M58" s="138">
        <v>1381821.04876</v>
      </c>
      <c r="N58" s="147"/>
      <c r="O58" s="147"/>
      <c r="P58" s="138"/>
      <c r="Q58" s="138"/>
      <c r="R58" s="138">
        <v>1381754.42027</v>
      </c>
      <c r="S58" s="147"/>
      <c r="T58" s="147"/>
      <c r="U58" s="147" t="s">
        <v>288</v>
      </c>
      <c r="V58" s="148" t="s">
        <v>187</v>
      </c>
      <c r="W58" s="46"/>
      <c r="X58" s="46"/>
      <c r="Y58" s="66"/>
      <c r="Z58" s="66"/>
      <c r="AA58" s="66"/>
      <c r="AB58" s="67"/>
      <c r="AC58" s="66"/>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row>
    <row r="59" spans="1:78" s="4" customFormat="1" ht="79.5" customHeight="1">
      <c r="A59" s="141" t="s">
        <v>39</v>
      </c>
      <c r="B59" s="151" t="s">
        <v>114</v>
      </c>
      <c r="C59" s="136" t="s">
        <v>40</v>
      </c>
      <c r="D59" s="143"/>
      <c r="E59" s="143"/>
      <c r="F59" s="144"/>
      <c r="G59" s="144"/>
      <c r="H59" s="139">
        <v>795047.31975</v>
      </c>
      <c r="I59" s="179">
        <v>88159.856309041</v>
      </c>
      <c r="J59" s="147"/>
      <c r="K59" s="138"/>
      <c r="L59" s="138"/>
      <c r="M59" s="138">
        <v>781400.97268</v>
      </c>
      <c r="N59" s="138">
        <v>107896.743931262</v>
      </c>
      <c r="O59" s="147"/>
      <c r="P59" s="138"/>
      <c r="Q59" s="138"/>
      <c r="R59" s="138">
        <v>781400.97268</v>
      </c>
      <c r="S59" s="138">
        <v>107896.744011262</v>
      </c>
      <c r="T59" s="147"/>
      <c r="U59" s="147" t="s">
        <v>300</v>
      </c>
      <c r="V59" s="148" t="s">
        <v>187</v>
      </c>
      <c r="W59" s="46"/>
      <c r="X59" s="46"/>
      <c r="Y59" s="66"/>
      <c r="Z59" s="66"/>
      <c r="AA59" s="66"/>
      <c r="AB59" s="67">
        <v>151456.92233999996</v>
      </c>
      <c r="AC59" s="66"/>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row>
    <row r="60" spans="1:78" s="4" customFormat="1" ht="259.5" customHeight="1">
      <c r="A60" s="141" t="s">
        <v>43</v>
      </c>
      <c r="B60" s="151" t="s">
        <v>21</v>
      </c>
      <c r="C60" s="136" t="s">
        <v>40</v>
      </c>
      <c r="D60" s="143"/>
      <c r="E60" s="143"/>
      <c r="F60" s="144"/>
      <c r="G60" s="144"/>
      <c r="H60" s="139">
        <v>1531.81743</v>
      </c>
      <c r="I60" s="147"/>
      <c r="J60" s="147"/>
      <c r="K60" s="138"/>
      <c r="L60" s="138"/>
      <c r="M60" s="138">
        <v>1412.81743</v>
      </c>
      <c r="N60" s="147"/>
      <c r="O60" s="147"/>
      <c r="P60" s="138"/>
      <c r="Q60" s="138"/>
      <c r="R60" s="138">
        <v>1412.81743</v>
      </c>
      <c r="S60" s="147"/>
      <c r="T60" s="147"/>
      <c r="U60" s="147" t="s">
        <v>270</v>
      </c>
      <c r="V60" s="148" t="s">
        <v>188</v>
      </c>
      <c r="W60" s="46"/>
      <c r="X60" s="46"/>
      <c r="Y60" s="66"/>
      <c r="Z60" s="66"/>
      <c r="AA60" s="66"/>
      <c r="AB60" s="67"/>
      <c r="AC60" s="66"/>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row>
    <row r="61" spans="1:78" s="4" customFormat="1" ht="100.5" customHeight="1">
      <c r="A61" s="141" t="s">
        <v>158</v>
      </c>
      <c r="B61" s="151" t="s">
        <v>165</v>
      </c>
      <c r="C61" s="136" t="s">
        <v>40</v>
      </c>
      <c r="D61" s="143"/>
      <c r="E61" s="143"/>
      <c r="F61" s="144"/>
      <c r="G61" s="144"/>
      <c r="H61" s="145">
        <v>102997.59999999999</v>
      </c>
      <c r="I61" s="147"/>
      <c r="J61" s="147"/>
      <c r="K61" s="144"/>
      <c r="L61" s="144"/>
      <c r="M61" s="144"/>
      <c r="N61" s="147"/>
      <c r="O61" s="147"/>
      <c r="P61" s="144"/>
      <c r="Q61" s="144"/>
      <c r="R61" s="144"/>
      <c r="S61" s="147"/>
      <c r="T61" s="147"/>
      <c r="U61" s="147" t="s">
        <v>292</v>
      </c>
      <c r="V61" s="148" t="s">
        <v>188</v>
      </c>
      <c r="W61" s="46"/>
      <c r="X61" s="46"/>
      <c r="Y61" s="66"/>
      <c r="Z61" s="66"/>
      <c r="AA61" s="66"/>
      <c r="AB61" s="67"/>
      <c r="AC61" s="66"/>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row>
    <row r="62" spans="1:78" s="4" customFormat="1" ht="200.25" customHeight="1">
      <c r="A62" s="141" t="s">
        <v>159</v>
      </c>
      <c r="B62" s="151" t="s">
        <v>178</v>
      </c>
      <c r="C62" s="136" t="s">
        <v>40</v>
      </c>
      <c r="D62" s="143"/>
      <c r="E62" s="143"/>
      <c r="F62" s="144"/>
      <c r="G62" s="144"/>
      <c r="H62" s="145">
        <v>899.98</v>
      </c>
      <c r="I62" s="147"/>
      <c r="J62" s="147"/>
      <c r="K62" s="144"/>
      <c r="L62" s="144"/>
      <c r="M62" s="144">
        <v>899.98</v>
      </c>
      <c r="N62" s="147"/>
      <c r="O62" s="147"/>
      <c r="P62" s="144"/>
      <c r="Q62" s="144"/>
      <c r="R62" s="144">
        <v>899.98</v>
      </c>
      <c r="S62" s="147"/>
      <c r="T62" s="147"/>
      <c r="U62" s="147" t="s">
        <v>294</v>
      </c>
      <c r="V62" s="148" t="s">
        <v>187</v>
      </c>
      <c r="W62" s="46"/>
      <c r="X62" s="46"/>
      <c r="Y62" s="66"/>
      <c r="Z62" s="66"/>
      <c r="AA62" s="66"/>
      <c r="AB62" s="67"/>
      <c r="AC62" s="66"/>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row>
    <row r="63" spans="1:78" s="4" customFormat="1" ht="108" customHeight="1">
      <c r="A63" s="141" t="s">
        <v>160</v>
      </c>
      <c r="B63" s="151" t="s">
        <v>179</v>
      </c>
      <c r="C63" s="136" t="s">
        <v>40</v>
      </c>
      <c r="D63" s="143"/>
      <c r="E63" s="143"/>
      <c r="F63" s="144"/>
      <c r="G63" s="144"/>
      <c r="H63" s="145">
        <v>300</v>
      </c>
      <c r="I63" s="147"/>
      <c r="J63" s="147"/>
      <c r="K63" s="144"/>
      <c r="L63" s="144"/>
      <c r="M63" s="144">
        <v>300</v>
      </c>
      <c r="N63" s="147"/>
      <c r="O63" s="147"/>
      <c r="P63" s="144"/>
      <c r="Q63" s="144"/>
      <c r="R63" s="144">
        <v>300</v>
      </c>
      <c r="S63" s="147"/>
      <c r="T63" s="147"/>
      <c r="U63" s="147" t="s">
        <v>293</v>
      </c>
      <c r="V63" s="148" t="s">
        <v>187</v>
      </c>
      <c r="W63" s="46"/>
      <c r="X63" s="46"/>
      <c r="Y63" s="66"/>
      <c r="Z63" s="66"/>
      <c r="AA63" s="66"/>
      <c r="AB63" s="67"/>
      <c r="AC63" s="66"/>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row>
    <row r="64" spans="1:78" s="4" customFormat="1" ht="102.75" customHeight="1">
      <c r="A64" s="141" t="s">
        <v>164</v>
      </c>
      <c r="B64" s="151" t="s">
        <v>161</v>
      </c>
      <c r="C64" s="136" t="s">
        <v>40</v>
      </c>
      <c r="D64" s="143"/>
      <c r="E64" s="143"/>
      <c r="F64" s="144"/>
      <c r="G64" s="144"/>
      <c r="H64" s="145">
        <v>405489.57</v>
      </c>
      <c r="I64" s="147"/>
      <c r="J64" s="147"/>
      <c r="K64" s="144"/>
      <c r="L64" s="144"/>
      <c r="M64" s="144">
        <v>405489.57</v>
      </c>
      <c r="N64" s="147"/>
      <c r="O64" s="147"/>
      <c r="P64" s="144"/>
      <c r="Q64" s="144"/>
      <c r="R64" s="144">
        <v>524196.94599000004</v>
      </c>
      <c r="S64" s="147"/>
      <c r="T64" s="147"/>
      <c r="U64" s="153" t="s">
        <v>262</v>
      </c>
      <c r="V64" s="148" t="s">
        <v>187</v>
      </c>
      <c r="W64" s="46"/>
      <c r="X64" s="46"/>
      <c r="Y64" s="66"/>
      <c r="Z64" s="66"/>
      <c r="AA64" s="66"/>
      <c r="AB64" s="67"/>
      <c r="AC64" s="66"/>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row>
    <row r="65" spans="1:78" s="4" customFormat="1" ht="109.5" customHeight="1">
      <c r="A65" s="141" t="s">
        <v>176</v>
      </c>
      <c r="B65" s="151" t="s">
        <v>162</v>
      </c>
      <c r="C65" s="136" t="s">
        <v>40</v>
      </c>
      <c r="D65" s="143"/>
      <c r="E65" s="143"/>
      <c r="F65" s="144"/>
      <c r="G65" s="144"/>
      <c r="H65" s="145">
        <v>75001.13</v>
      </c>
      <c r="I65" s="147"/>
      <c r="J65" s="147"/>
      <c r="K65" s="144"/>
      <c r="L65" s="144"/>
      <c r="M65" s="144">
        <v>75001.12999999999</v>
      </c>
      <c r="N65" s="147"/>
      <c r="O65" s="147"/>
      <c r="P65" s="144"/>
      <c r="Q65" s="144"/>
      <c r="R65" s="144">
        <v>100055.7806</v>
      </c>
      <c r="S65" s="147"/>
      <c r="T65" s="147"/>
      <c r="U65" s="158" t="s">
        <v>259</v>
      </c>
      <c r="V65" s="148" t="s">
        <v>187</v>
      </c>
      <c r="W65" s="46"/>
      <c r="X65" s="46"/>
      <c r="Y65" s="66"/>
      <c r="Z65" s="66"/>
      <c r="AA65" s="66"/>
      <c r="AB65" s="67"/>
      <c r="AC65" s="66"/>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row>
    <row r="66" spans="1:78" s="4" customFormat="1" ht="87" customHeight="1">
      <c r="A66" s="141" t="s">
        <v>177</v>
      </c>
      <c r="B66" s="151" t="s">
        <v>163</v>
      </c>
      <c r="C66" s="136" t="s">
        <v>40</v>
      </c>
      <c r="D66" s="143"/>
      <c r="E66" s="143"/>
      <c r="F66" s="144"/>
      <c r="G66" s="144"/>
      <c r="H66" s="145">
        <v>425521.9</v>
      </c>
      <c r="I66" s="147"/>
      <c r="J66" s="147"/>
      <c r="K66" s="144"/>
      <c r="L66" s="144"/>
      <c r="M66" s="144">
        <v>425521.9</v>
      </c>
      <c r="N66" s="147"/>
      <c r="O66" s="147"/>
      <c r="P66" s="144"/>
      <c r="Q66" s="144"/>
      <c r="R66" s="144">
        <v>332147.67332000006</v>
      </c>
      <c r="S66" s="147"/>
      <c r="T66" s="147"/>
      <c r="U66" s="158" t="s">
        <v>261</v>
      </c>
      <c r="V66" s="148" t="s">
        <v>187</v>
      </c>
      <c r="W66" s="46"/>
      <c r="X66" s="46"/>
      <c r="Y66" s="66"/>
      <c r="Z66" s="66"/>
      <c r="AA66" s="66"/>
      <c r="AB66" s="67"/>
      <c r="AC66" s="66"/>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row>
    <row r="67" spans="1:78" s="4" customFormat="1" ht="119.25" customHeight="1">
      <c r="A67" s="141" t="s">
        <v>208</v>
      </c>
      <c r="B67" s="151" t="s">
        <v>209</v>
      </c>
      <c r="C67" s="136" t="s">
        <v>40</v>
      </c>
      <c r="D67" s="143"/>
      <c r="E67" s="143"/>
      <c r="F67" s="144"/>
      <c r="G67" s="144"/>
      <c r="H67" s="161">
        <f>H69+H68</f>
        <v>100000</v>
      </c>
      <c r="I67" s="138">
        <f>I69+I68</f>
        <v>1371.94696</v>
      </c>
      <c r="J67" s="138">
        <f>J69+J68</f>
        <v>400000.00000000006</v>
      </c>
      <c r="K67" s="144"/>
      <c r="L67" s="144"/>
      <c r="M67" s="144">
        <v>100000</v>
      </c>
      <c r="N67" s="140">
        <f>N69</f>
        <v>1994.57092</v>
      </c>
      <c r="O67" s="138">
        <f>O69+O68</f>
        <v>400000.00000000006</v>
      </c>
      <c r="P67" s="144"/>
      <c r="Q67" s="144"/>
      <c r="R67" s="144">
        <v>100000</v>
      </c>
      <c r="S67" s="138">
        <f>S69</f>
        <v>1994.57092</v>
      </c>
      <c r="T67" s="138">
        <f>T69+T68</f>
        <v>400000.00000000006</v>
      </c>
      <c r="U67" s="147" t="s">
        <v>286</v>
      </c>
      <c r="V67" s="148" t="s">
        <v>187</v>
      </c>
      <c r="W67" s="46"/>
      <c r="X67" s="46"/>
      <c r="Y67" s="66"/>
      <c r="Z67" s="66"/>
      <c r="AA67" s="66"/>
      <c r="AB67" s="67"/>
      <c r="AC67" s="66"/>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row>
    <row r="68" spans="1:78" s="4" customFormat="1" ht="87" customHeight="1">
      <c r="A68" s="141" t="s">
        <v>210</v>
      </c>
      <c r="B68" s="151" t="s">
        <v>212</v>
      </c>
      <c r="C68" s="136" t="s">
        <v>40</v>
      </c>
      <c r="D68" s="143"/>
      <c r="E68" s="143"/>
      <c r="F68" s="144"/>
      <c r="G68" s="144"/>
      <c r="H68" s="145">
        <v>73047.680482</v>
      </c>
      <c r="I68" s="140"/>
      <c r="J68" s="140">
        <v>292190.72192800004</v>
      </c>
      <c r="K68" s="144"/>
      <c r="L68" s="144"/>
      <c r="M68" s="144">
        <v>73047.680482</v>
      </c>
      <c r="N68" s="147"/>
      <c r="O68" s="140">
        <v>292190.72192800004</v>
      </c>
      <c r="P68" s="144"/>
      <c r="Q68" s="144"/>
      <c r="R68" s="144">
        <v>73047.680482</v>
      </c>
      <c r="S68" s="147"/>
      <c r="T68" s="140">
        <v>292190.72192800004</v>
      </c>
      <c r="U68" s="147" t="s">
        <v>301</v>
      </c>
      <c r="V68" s="148" t="s">
        <v>187</v>
      </c>
      <c r="W68" s="46"/>
      <c r="X68" s="46"/>
      <c r="Y68" s="66"/>
      <c r="Z68" s="66"/>
      <c r="AA68" s="66"/>
      <c r="AB68" s="67"/>
      <c r="AC68" s="66"/>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row>
    <row r="69" spans="1:78" s="4" customFormat="1" ht="87" customHeight="1">
      <c r="A69" s="141" t="s">
        <v>211</v>
      </c>
      <c r="B69" s="151" t="s">
        <v>213</v>
      </c>
      <c r="C69" s="136" t="s">
        <v>40</v>
      </c>
      <c r="D69" s="143"/>
      <c r="E69" s="143"/>
      <c r="F69" s="144"/>
      <c r="G69" s="144"/>
      <c r="H69" s="145">
        <v>26952.319518</v>
      </c>
      <c r="I69" s="140">
        <v>1371.94696</v>
      </c>
      <c r="J69" s="140">
        <v>107809.278072</v>
      </c>
      <c r="K69" s="144"/>
      <c r="L69" s="144"/>
      <c r="M69" s="144">
        <v>26952.319518</v>
      </c>
      <c r="N69" s="140">
        <v>1994.57092</v>
      </c>
      <c r="O69" s="140">
        <v>107809.278072</v>
      </c>
      <c r="P69" s="144"/>
      <c r="Q69" s="144"/>
      <c r="R69" s="144">
        <v>26952.319518</v>
      </c>
      <c r="S69" s="140">
        <v>1994.57092</v>
      </c>
      <c r="T69" s="140">
        <v>107809.278072</v>
      </c>
      <c r="U69" s="147" t="s">
        <v>287</v>
      </c>
      <c r="V69" s="148" t="s">
        <v>187</v>
      </c>
      <c r="W69" s="46"/>
      <c r="X69" s="46"/>
      <c r="Y69" s="66"/>
      <c r="Z69" s="66"/>
      <c r="AA69" s="66"/>
      <c r="AB69" s="67"/>
      <c r="AC69" s="66"/>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row>
    <row r="70" spans="1:78" s="51" customFormat="1" ht="82.5" customHeight="1">
      <c r="A70" s="132" t="s">
        <v>24</v>
      </c>
      <c r="B70" s="133" t="s">
        <v>116</v>
      </c>
      <c r="C70" s="132" t="s">
        <v>40</v>
      </c>
      <c r="D70" s="132" t="s">
        <v>13</v>
      </c>
      <c r="E70" s="132" t="s">
        <v>17</v>
      </c>
      <c r="F70" s="134">
        <f>G70+H70+I70+J70</f>
        <v>898831.4</v>
      </c>
      <c r="G70" s="134">
        <f>G74+G71</f>
        <v>898831.4</v>
      </c>
      <c r="H70" s="134"/>
      <c r="I70" s="134"/>
      <c r="J70" s="134"/>
      <c r="K70" s="134"/>
      <c r="L70" s="134">
        <f>L74+L71</f>
        <v>898831.4</v>
      </c>
      <c r="M70" s="134"/>
      <c r="N70" s="134"/>
      <c r="O70" s="134"/>
      <c r="P70" s="134"/>
      <c r="Q70" s="134">
        <f>Q74+Q71</f>
        <v>665917.4</v>
      </c>
      <c r="R70" s="134"/>
      <c r="S70" s="134"/>
      <c r="T70" s="135"/>
      <c r="U70" s="180" t="s">
        <v>281</v>
      </c>
      <c r="V70" s="164" t="s">
        <v>187</v>
      </c>
      <c r="W70" s="50"/>
      <c r="X70" s="80"/>
      <c r="Y70" s="66"/>
      <c r="Z70" s="66"/>
      <c r="AA70" s="66"/>
      <c r="AB70" s="67"/>
      <c r="AC70" s="66"/>
      <c r="AD70" s="70"/>
      <c r="AE70" s="70"/>
      <c r="AF70" s="70"/>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row>
    <row r="71" spans="1:78" s="4" customFormat="1" ht="150.75" customHeight="1">
      <c r="A71" s="143" t="s">
        <v>25</v>
      </c>
      <c r="B71" s="151" t="s">
        <v>126</v>
      </c>
      <c r="C71" s="143" t="s">
        <v>40</v>
      </c>
      <c r="D71" s="143" t="s">
        <v>13</v>
      </c>
      <c r="E71" s="143" t="s">
        <v>17</v>
      </c>
      <c r="F71" s="140">
        <f>G71+H71+I71+J71</f>
        <v>232914</v>
      </c>
      <c r="G71" s="140">
        <f>G72</f>
        <v>232914</v>
      </c>
      <c r="H71" s="167"/>
      <c r="I71" s="140"/>
      <c r="J71" s="140"/>
      <c r="K71" s="140"/>
      <c r="L71" s="140">
        <v>232914</v>
      </c>
      <c r="M71" s="140"/>
      <c r="N71" s="140"/>
      <c r="O71" s="140"/>
      <c r="P71" s="140"/>
      <c r="Q71" s="140">
        <v>0</v>
      </c>
      <c r="R71" s="140"/>
      <c r="S71" s="140"/>
      <c r="T71" s="140"/>
      <c r="U71" s="138"/>
      <c r="V71" s="140" t="s">
        <v>187</v>
      </c>
      <c r="W71" s="46"/>
      <c r="X71" s="46"/>
      <c r="Y71" s="66"/>
      <c r="Z71" s="66"/>
      <c r="AA71" s="66"/>
      <c r="AB71" s="67"/>
      <c r="AC71" s="66"/>
      <c r="AD71" s="70"/>
      <c r="AE71" s="70"/>
      <c r="AF71" s="70"/>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row>
    <row r="72" spans="1:78" s="4" customFormat="1" ht="93.75" customHeight="1">
      <c r="A72" s="143" t="s">
        <v>61</v>
      </c>
      <c r="B72" s="181" t="s">
        <v>117</v>
      </c>
      <c r="C72" s="143" t="s">
        <v>40</v>
      </c>
      <c r="D72" s="143" t="s">
        <v>13</v>
      </c>
      <c r="E72" s="143" t="s">
        <v>17</v>
      </c>
      <c r="F72" s="140">
        <f>G72+H72+I72+J72</f>
        <v>232914</v>
      </c>
      <c r="G72" s="140">
        <v>232914</v>
      </c>
      <c r="H72" s="167"/>
      <c r="I72" s="140"/>
      <c r="J72" s="140"/>
      <c r="K72" s="140"/>
      <c r="L72" s="140">
        <v>232914</v>
      </c>
      <c r="M72" s="140"/>
      <c r="N72" s="140"/>
      <c r="O72" s="140"/>
      <c r="P72" s="140"/>
      <c r="Q72" s="140"/>
      <c r="R72" s="140"/>
      <c r="S72" s="140"/>
      <c r="T72" s="140"/>
      <c r="U72" s="153" t="s">
        <v>256</v>
      </c>
      <c r="V72" s="140" t="s">
        <v>187</v>
      </c>
      <c r="W72" s="46"/>
      <c r="X72" s="46"/>
      <c r="Y72" s="66"/>
      <c r="Z72" s="66"/>
      <c r="AA72" s="66"/>
      <c r="AB72" s="67"/>
      <c r="AC72" s="66"/>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row>
    <row r="73" spans="1:78" s="4" customFormat="1" ht="85.5" customHeight="1" hidden="1">
      <c r="A73" s="143" t="s">
        <v>118</v>
      </c>
      <c r="B73" s="181" t="s">
        <v>117</v>
      </c>
      <c r="C73" s="143" t="s">
        <v>40</v>
      </c>
      <c r="D73" s="143" t="s">
        <v>13</v>
      </c>
      <c r="E73" s="143" t="s">
        <v>17</v>
      </c>
      <c r="F73" s="140">
        <f>G73+H73+I73+J73</f>
        <v>0</v>
      </c>
      <c r="G73" s="140"/>
      <c r="H73" s="167"/>
      <c r="I73" s="140"/>
      <c r="J73" s="140"/>
      <c r="K73" s="140"/>
      <c r="L73" s="140"/>
      <c r="M73" s="140"/>
      <c r="N73" s="140"/>
      <c r="O73" s="140"/>
      <c r="P73" s="140"/>
      <c r="Q73" s="140"/>
      <c r="R73" s="140"/>
      <c r="S73" s="140"/>
      <c r="T73" s="140"/>
      <c r="U73" s="138"/>
      <c r="V73" s="140" t="s">
        <v>187</v>
      </c>
      <c r="W73" s="46"/>
      <c r="X73" s="46"/>
      <c r="Y73" s="66"/>
      <c r="Z73" s="66"/>
      <c r="AA73" s="66"/>
      <c r="AB73" s="67"/>
      <c r="AC73" s="66"/>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row>
    <row r="74" spans="1:78" ht="135.75" customHeight="1">
      <c r="A74" s="136" t="s">
        <v>26</v>
      </c>
      <c r="B74" s="151" t="s">
        <v>119</v>
      </c>
      <c r="C74" s="136" t="s">
        <v>40</v>
      </c>
      <c r="D74" s="136"/>
      <c r="E74" s="136"/>
      <c r="F74" s="138"/>
      <c r="G74" s="140">
        <v>665917.4</v>
      </c>
      <c r="H74" s="167"/>
      <c r="I74" s="140"/>
      <c r="J74" s="140"/>
      <c r="K74" s="140"/>
      <c r="L74" s="140">
        <v>665917.4</v>
      </c>
      <c r="M74" s="140"/>
      <c r="N74" s="140"/>
      <c r="O74" s="140"/>
      <c r="P74" s="140"/>
      <c r="Q74" s="140">
        <v>665917.4</v>
      </c>
      <c r="R74" s="140"/>
      <c r="S74" s="138"/>
      <c r="T74" s="138"/>
      <c r="U74" s="138" t="s">
        <v>280</v>
      </c>
      <c r="V74" s="140" t="s">
        <v>187</v>
      </c>
      <c r="W74" s="46"/>
      <c r="X74" s="46"/>
      <c r="Y74" s="66"/>
      <c r="Z74" s="66"/>
      <c r="AA74" s="66"/>
      <c r="AB74" s="71"/>
      <c r="AC74" s="66"/>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row>
    <row r="75" spans="1:78" ht="62.25" customHeight="1">
      <c r="A75" s="162" t="s">
        <v>27</v>
      </c>
      <c r="B75" s="182" t="s">
        <v>120</v>
      </c>
      <c r="C75" s="183"/>
      <c r="D75" s="183"/>
      <c r="E75" s="183"/>
      <c r="F75" s="183"/>
      <c r="G75" s="183"/>
      <c r="H75" s="134">
        <f>H76</f>
        <v>93853</v>
      </c>
      <c r="I75" s="184"/>
      <c r="J75" s="184"/>
      <c r="K75" s="184"/>
      <c r="L75" s="184"/>
      <c r="M75" s="134">
        <f>M76</f>
        <v>93853</v>
      </c>
      <c r="N75" s="134"/>
      <c r="O75" s="134"/>
      <c r="P75" s="134"/>
      <c r="Q75" s="134"/>
      <c r="R75" s="134">
        <f>R76</f>
        <v>93853</v>
      </c>
      <c r="S75" s="134"/>
      <c r="T75" s="134"/>
      <c r="U75" s="134" t="s">
        <v>278</v>
      </c>
      <c r="V75" s="185"/>
      <c r="W75" s="46"/>
      <c r="X75" s="46"/>
      <c r="Y75" s="66"/>
      <c r="Z75" s="66"/>
      <c r="AA75" s="66"/>
      <c r="AB75" s="71"/>
      <c r="AC75" s="66"/>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row>
    <row r="76" spans="1:78" ht="121.5" customHeight="1">
      <c r="A76" s="136" t="s">
        <v>28</v>
      </c>
      <c r="B76" s="151" t="s">
        <v>124</v>
      </c>
      <c r="C76" s="136" t="s">
        <v>122</v>
      </c>
      <c r="D76" s="143"/>
      <c r="E76" s="143"/>
      <c r="F76" s="140"/>
      <c r="G76" s="140"/>
      <c r="H76" s="167">
        <v>93853</v>
      </c>
      <c r="I76" s="140"/>
      <c r="J76" s="140"/>
      <c r="K76" s="140"/>
      <c r="L76" s="140"/>
      <c r="M76" s="167">
        <v>93853</v>
      </c>
      <c r="N76" s="167"/>
      <c r="O76" s="167"/>
      <c r="P76" s="167"/>
      <c r="Q76" s="167"/>
      <c r="R76" s="167">
        <v>93853</v>
      </c>
      <c r="S76" s="167"/>
      <c r="T76" s="167"/>
      <c r="U76" s="186" t="s">
        <v>278</v>
      </c>
      <c r="V76" s="167" t="s">
        <v>187</v>
      </c>
      <c r="W76" s="46"/>
      <c r="X76" s="46"/>
      <c r="Y76" s="66"/>
      <c r="Z76" s="66"/>
      <c r="AA76" s="66"/>
      <c r="AB76" s="71"/>
      <c r="AC76" s="66"/>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row>
    <row r="77" spans="1:78" ht="38.25" customHeight="1">
      <c r="A77" s="162" t="s">
        <v>46</v>
      </c>
      <c r="B77" s="182" t="s">
        <v>121</v>
      </c>
      <c r="C77" s="187"/>
      <c r="D77" s="187"/>
      <c r="E77" s="187"/>
      <c r="F77" s="187"/>
      <c r="G77" s="187"/>
      <c r="H77" s="134">
        <f>H78</f>
        <v>42897.37319</v>
      </c>
      <c r="I77" s="134"/>
      <c r="J77" s="134"/>
      <c r="K77" s="134"/>
      <c r="L77" s="134"/>
      <c r="M77" s="134">
        <f>M78</f>
        <v>42897.37319</v>
      </c>
      <c r="N77" s="134"/>
      <c r="O77" s="134"/>
      <c r="P77" s="134"/>
      <c r="Q77" s="134"/>
      <c r="R77" s="134">
        <f>R78</f>
        <v>42897.37319</v>
      </c>
      <c r="S77" s="187"/>
      <c r="T77" s="185"/>
      <c r="U77" s="134" t="s">
        <v>277</v>
      </c>
      <c r="V77" s="185"/>
      <c r="W77" s="46"/>
      <c r="X77" s="46"/>
      <c r="Y77" s="66"/>
      <c r="Z77" s="66"/>
      <c r="AA77" s="66"/>
      <c r="AB77" s="71"/>
      <c r="AC77" s="66"/>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row>
    <row r="78" spans="1:78" ht="174.75" customHeight="1">
      <c r="A78" s="136" t="s">
        <v>47</v>
      </c>
      <c r="B78" s="151" t="s">
        <v>123</v>
      </c>
      <c r="C78" s="136" t="s">
        <v>40</v>
      </c>
      <c r="D78" s="143"/>
      <c r="E78" s="143"/>
      <c r="F78" s="140"/>
      <c r="G78" s="140"/>
      <c r="H78" s="167">
        <v>42897.37319</v>
      </c>
      <c r="I78" s="140"/>
      <c r="J78" s="140"/>
      <c r="K78" s="140"/>
      <c r="L78" s="140"/>
      <c r="M78" s="140">
        <v>42897.37319</v>
      </c>
      <c r="N78" s="140"/>
      <c r="O78" s="140"/>
      <c r="P78" s="140"/>
      <c r="Q78" s="140"/>
      <c r="R78" s="140">
        <v>42897.37319</v>
      </c>
      <c r="S78" s="140"/>
      <c r="T78" s="140"/>
      <c r="U78" s="140" t="s">
        <v>263</v>
      </c>
      <c r="V78" s="140" t="s">
        <v>187</v>
      </c>
      <c r="W78" s="46"/>
      <c r="X78" s="46"/>
      <c r="Y78" s="66"/>
      <c r="Z78" s="66"/>
      <c r="AA78" s="66"/>
      <c r="AB78" s="71"/>
      <c r="AC78" s="66"/>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row>
    <row r="79" spans="1:78" ht="220.5" customHeight="1">
      <c r="A79" s="162" t="s">
        <v>127</v>
      </c>
      <c r="B79" s="182" t="s">
        <v>125</v>
      </c>
      <c r="C79" s="162" t="s">
        <v>170</v>
      </c>
      <c r="D79" s="188"/>
      <c r="E79" s="188"/>
      <c r="F79" s="185"/>
      <c r="G79" s="134"/>
      <c r="H79" s="134">
        <f>H80+H81+H82+H84+H83</f>
        <v>1959817.1632700001</v>
      </c>
      <c r="I79" s="134">
        <f>I80+I81+I82+I84+I83</f>
        <v>4101.4</v>
      </c>
      <c r="J79" s="134"/>
      <c r="K79" s="134"/>
      <c r="L79" s="134"/>
      <c r="M79" s="134">
        <f>M80+M81+M82+M84+M83</f>
        <v>1681278.60939</v>
      </c>
      <c r="N79" s="134">
        <f>N80+N81+N82+N84+N83</f>
        <v>4101.4</v>
      </c>
      <c r="O79" s="134"/>
      <c r="P79" s="134"/>
      <c r="Q79" s="134"/>
      <c r="R79" s="134">
        <f>R80+R81+R82+R84+R83</f>
        <v>1868949.8323100002</v>
      </c>
      <c r="S79" s="134">
        <f>S80+S81+S82+S84+S83</f>
        <v>4101.4</v>
      </c>
      <c r="T79" s="185"/>
      <c r="U79" s="185"/>
      <c r="V79" s="185"/>
      <c r="W79" s="46"/>
      <c r="X79" s="46"/>
      <c r="Y79" s="66"/>
      <c r="Z79" s="66"/>
      <c r="AA79" s="66"/>
      <c r="AB79" s="71"/>
      <c r="AC79" s="66">
        <v>5318.1</v>
      </c>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row>
    <row r="80" spans="1:78" ht="99.75" customHeight="1">
      <c r="A80" s="136" t="s">
        <v>55</v>
      </c>
      <c r="B80" s="151" t="s">
        <v>128</v>
      </c>
      <c r="C80" s="136" t="s">
        <v>62</v>
      </c>
      <c r="D80" s="143"/>
      <c r="E80" s="143"/>
      <c r="F80" s="140"/>
      <c r="G80" s="140"/>
      <c r="H80" s="167">
        <v>776.2</v>
      </c>
      <c r="I80" s="140"/>
      <c r="J80" s="140"/>
      <c r="K80" s="140"/>
      <c r="L80" s="140"/>
      <c r="M80" s="140">
        <v>776.2</v>
      </c>
      <c r="N80" s="140"/>
      <c r="O80" s="140"/>
      <c r="P80" s="140">
        <v>0</v>
      </c>
      <c r="Q80" s="140"/>
      <c r="R80" s="140">
        <v>776.2</v>
      </c>
      <c r="S80" s="140"/>
      <c r="T80" s="140"/>
      <c r="U80" s="140" t="s">
        <v>220</v>
      </c>
      <c r="V80" s="173" t="s">
        <v>187</v>
      </c>
      <c r="W80" s="46"/>
      <c r="X80" s="46"/>
      <c r="Y80" s="66"/>
      <c r="Z80" s="66"/>
      <c r="AA80" s="66"/>
      <c r="AB80" s="71"/>
      <c r="AC80" s="66"/>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row>
    <row r="81" spans="1:78" s="1" customFormat="1" ht="111" customHeight="1">
      <c r="A81" s="136" t="s">
        <v>129</v>
      </c>
      <c r="B81" s="137" t="s">
        <v>63</v>
      </c>
      <c r="C81" s="136" t="s">
        <v>62</v>
      </c>
      <c r="D81" s="136" t="s">
        <v>13</v>
      </c>
      <c r="E81" s="136" t="s">
        <v>17</v>
      </c>
      <c r="F81" s="160">
        <f>G81+H81+I81+J81</f>
        <v>1574.4</v>
      </c>
      <c r="G81" s="138"/>
      <c r="H81" s="167">
        <v>1574.4</v>
      </c>
      <c r="I81" s="138"/>
      <c r="J81" s="138"/>
      <c r="K81" s="138"/>
      <c r="L81" s="138"/>
      <c r="M81" s="140">
        <v>1574.4</v>
      </c>
      <c r="N81" s="140"/>
      <c r="O81" s="140"/>
      <c r="P81" s="140">
        <v>0</v>
      </c>
      <c r="Q81" s="140"/>
      <c r="R81" s="140">
        <v>1574.4</v>
      </c>
      <c r="S81" s="138"/>
      <c r="T81" s="138"/>
      <c r="U81" s="140" t="s">
        <v>221</v>
      </c>
      <c r="V81" s="189" t="s">
        <v>187</v>
      </c>
      <c r="W81" s="46"/>
      <c r="X81" s="46"/>
      <c r="Y81" s="66"/>
      <c r="Z81" s="66"/>
      <c r="AA81" s="66"/>
      <c r="AB81" s="72"/>
      <c r="AC81" s="66"/>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row>
    <row r="82" spans="1:78" s="1" customFormat="1" ht="84.75" customHeight="1">
      <c r="A82" s="136" t="s">
        <v>130</v>
      </c>
      <c r="B82" s="151" t="s">
        <v>22</v>
      </c>
      <c r="C82" s="136" t="s">
        <v>62</v>
      </c>
      <c r="D82" s="143" t="s">
        <v>13</v>
      </c>
      <c r="E82" s="143" t="s">
        <v>15</v>
      </c>
      <c r="F82" s="144">
        <f>G82+H82+I82+J82</f>
        <v>3500</v>
      </c>
      <c r="G82" s="144"/>
      <c r="H82" s="167">
        <v>3500</v>
      </c>
      <c r="I82" s="140"/>
      <c r="J82" s="140"/>
      <c r="K82" s="140"/>
      <c r="L82" s="140"/>
      <c r="M82" s="140">
        <v>3500</v>
      </c>
      <c r="N82" s="140"/>
      <c r="O82" s="140"/>
      <c r="P82" s="140">
        <v>0</v>
      </c>
      <c r="Q82" s="140"/>
      <c r="R82" s="140">
        <v>3500</v>
      </c>
      <c r="S82" s="140"/>
      <c r="T82" s="144"/>
      <c r="U82" s="140" t="s">
        <v>222</v>
      </c>
      <c r="V82" s="189" t="s">
        <v>187</v>
      </c>
      <c r="W82" s="46"/>
      <c r="X82" s="46"/>
      <c r="Y82" s="66"/>
      <c r="Z82" s="66"/>
      <c r="AA82" s="66"/>
      <c r="AB82" s="72"/>
      <c r="AC82" s="66"/>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row>
    <row r="83" spans="1:78" s="1" customFormat="1" ht="81" customHeight="1">
      <c r="A83" s="136" t="s">
        <v>131</v>
      </c>
      <c r="B83" s="151" t="s">
        <v>169</v>
      </c>
      <c r="C83" s="136" t="s">
        <v>171</v>
      </c>
      <c r="D83" s="143"/>
      <c r="E83" s="143"/>
      <c r="F83" s="144"/>
      <c r="G83" s="144"/>
      <c r="H83" s="167">
        <v>54490</v>
      </c>
      <c r="I83" s="140">
        <v>4101.4</v>
      </c>
      <c r="J83" s="140"/>
      <c r="K83" s="140"/>
      <c r="L83" s="140"/>
      <c r="M83" s="140">
        <v>54490</v>
      </c>
      <c r="N83" s="140">
        <v>4101.4</v>
      </c>
      <c r="O83" s="140"/>
      <c r="P83" s="140">
        <v>0</v>
      </c>
      <c r="Q83" s="140"/>
      <c r="R83" s="140">
        <v>54490</v>
      </c>
      <c r="S83" s="140">
        <v>4101.4</v>
      </c>
      <c r="T83" s="144"/>
      <c r="U83" s="140" t="s">
        <v>233</v>
      </c>
      <c r="V83" s="189" t="s">
        <v>219</v>
      </c>
      <c r="W83" s="46"/>
      <c r="X83" s="46"/>
      <c r="Y83" s="66"/>
      <c r="Z83" s="66"/>
      <c r="AA83" s="66"/>
      <c r="AB83" s="72"/>
      <c r="AC83" s="66"/>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row>
    <row r="84" spans="1:78" s="4" customFormat="1" ht="126.75" customHeight="1">
      <c r="A84" s="136" t="s">
        <v>166</v>
      </c>
      <c r="B84" s="151" t="s">
        <v>214</v>
      </c>
      <c r="C84" s="136" t="s">
        <v>215</v>
      </c>
      <c r="D84" s="143" t="s">
        <v>13</v>
      </c>
      <c r="E84" s="143" t="s">
        <v>17</v>
      </c>
      <c r="F84" s="140">
        <f>G84+H84+I84+J84</f>
        <v>1899476.56327</v>
      </c>
      <c r="G84" s="190"/>
      <c r="H84" s="167">
        <f>H86+H85</f>
        <v>1899476.56327</v>
      </c>
      <c r="I84" s="140"/>
      <c r="J84" s="140"/>
      <c r="K84" s="140"/>
      <c r="L84" s="140"/>
      <c r="M84" s="140">
        <f>M86+M85</f>
        <v>1620938.00939</v>
      </c>
      <c r="N84" s="190"/>
      <c r="O84" s="190"/>
      <c r="P84" s="190"/>
      <c r="Q84" s="190"/>
      <c r="R84" s="140">
        <f>R86+R85</f>
        <v>1808609.23231</v>
      </c>
      <c r="S84" s="140"/>
      <c r="T84" s="140"/>
      <c r="U84" s="140"/>
      <c r="V84" s="140" t="s">
        <v>265</v>
      </c>
      <c r="W84" s="46"/>
      <c r="X84" s="46"/>
      <c r="Y84" s="66"/>
      <c r="Z84" s="66"/>
      <c r="AA84" s="66"/>
      <c r="AB84" s="67"/>
      <c r="AC84" s="66"/>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row>
    <row r="85" spans="1:78" s="4" customFormat="1" ht="318.75" customHeight="1">
      <c r="A85" s="143" t="s">
        <v>167</v>
      </c>
      <c r="B85" s="142" t="s">
        <v>54</v>
      </c>
      <c r="C85" s="143" t="s">
        <v>40</v>
      </c>
      <c r="D85" s="147">
        <v>2014</v>
      </c>
      <c r="E85" s="136" t="s">
        <v>16</v>
      </c>
      <c r="F85" s="138">
        <f>SUM(F86:F88)</f>
        <v>109489.2</v>
      </c>
      <c r="G85" s="138"/>
      <c r="H85" s="167">
        <v>1516069.62142</v>
      </c>
      <c r="I85" s="140"/>
      <c r="J85" s="140"/>
      <c r="K85" s="140"/>
      <c r="L85" s="140"/>
      <c r="M85" s="140">
        <v>1358486.64392</v>
      </c>
      <c r="N85" s="140"/>
      <c r="O85" s="140"/>
      <c r="P85" s="140"/>
      <c r="Q85" s="140"/>
      <c r="R85" s="140">
        <v>1456133.61993</v>
      </c>
      <c r="S85" s="138"/>
      <c r="T85" s="138"/>
      <c r="U85" s="138" t="s">
        <v>266</v>
      </c>
      <c r="V85" s="167" t="s">
        <v>291</v>
      </c>
      <c r="W85" s="46"/>
      <c r="X85" s="46"/>
      <c r="Y85" s="66"/>
      <c r="Z85" s="66"/>
      <c r="AA85" s="66"/>
      <c r="AB85" s="67"/>
      <c r="AC85" s="66"/>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row>
    <row r="86" spans="1:78" s="5" customFormat="1" ht="408.75" customHeight="1">
      <c r="A86" s="143" t="s">
        <v>168</v>
      </c>
      <c r="B86" s="181" t="s">
        <v>132</v>
      </c>
      <c r="C86" s="143" t="s">
        <v>48</v>
      </c>
      <c r="D86" s="151"/>
      <c r="E86" s="151"/>
      <c r="F86" s="140">
        <v>109489.2</v>
      </c>
      <c r="G86" s="147"/>
      <c r="H86" s="167">
        <v>383406.94185</v>
      </c>
      <c r="I86" s="181"/>
      <c r="J86" s="181"/>
      <c r="K86" s="140"/>
      <c r="L86" s="148"/>
      <c r="M86" s="167">
        <v>262451.36547</v>
      </c>
      <c r="N86" s="191"/>
      <c r="O86" s="191"/>
      <c r="P86" s="167"/>
      <c r="Q86" s="167"/>
      <c r="R86" s="167">
        <v>352475.61238</v>
      </c>
      <c r="S86" s="192"/>
      <c r="T86" s="192"/>
      <c r="U86" s="217" t="s">
        <v>235</v>
      </c>
      <c r="V86" s="193" t="s">
        <v>264</v>
      </c>
      <c r="W86" s="46"/>
      <c r="X86" s="46"/>
      <c r="Y86" s="66"/>
      <c r="Z86" s="66"/>
      <c r="AA86" s="66"/>
      <c r="AB86" s="71"/>
      <c r="AC86" s="66"/>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row>
    <row r="87" spans="1:78" s="5" customFormat="1" ht="132" customHeight="1">
      <c r="A87" s="162" t="s">
        <v>134</v>
      </c>
      <c r="B87" s="182" t="s">
        <v>133</v>
      </c>
      <c r="C87" s="162"/>
      <c r="D87" s="194"/>
      <c r="E87" s="194"/>
      <c r="F87" s="185"/>
      <c r="G87" s="134">
        <f>G88+G92</f>
        <v>30075.6</v>
      </c>
      <c r="H87" s="139">
        <f>H88+H92</f>
        <v>115865.70000000001</v>
      </c>
      <c r="I87" s="164"/>
      <c r="J87" s="134">
        <f>J88+J92</f>
        <v>87018.2</v>
      </c>
      <c r="K87" s="134">
        <f>K88+K92</f>
        <v>25922</v>
      </c>
      <c r="L87" s="195">
        <f>L88+L92</f>
        <v>30075.6</v>
      </c>
      <c r="M87" s="134">
        <f aca="true" t="shared" si="0" ref="M87:T87">M88+M92</f>
        <v>91472.5</v>
      </c>
      <c r="N87" s="164"/>
      <c r="O87" s="134">
        <f t="shared" si="0"/>
        <v>86082.6</v>
      </c>
      <c r="P87" s="134">
        <f t="shared" si="0"/>
        <v>0</v>
      </c>
      <c r="Q87" s="134">
        <f t="shared" si="0"/>
        <v>30075.6</v>
      </c>
      <c r="R87" s="134">
        <f t="shared" si="0"/>
        <v>88006.2</v>
      </c>
      <c r="S87" s="164"/>
      <c r="T87" s="134">
        <f t="shared" si="0"/>
        <v>70761.40000000001</v>
      </c>
      <c r="U87" s="185" t="s">
        <v>224</v>
      </c>
      <c r="V87" s="164"/>
      <c r="W87" s="46"/>
      <c r="X87" s="46"/>
      <c r="Y87" s="66"/>
      <c r="Z87" s="66"/>
      <c r="AA87" s="66"/>
      <c r="AB87" s="71"/>
      <c r="AC87" s="66"/>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row>
    <row r="88" spans="1:78" ht="60" customHeight="1">
      <c r="A88" s="243" t="s">
        <v>135</v>
      </c>
      <c r="B88" s="151" t="s">
        <v>56</v>
      </c>
      <c r="C88" s="243" t="s">
        <v>62</v>
      </c>
      <c r="D88" s="143"/>
      <c r="E88" s="143"/>
      <c r="F88" s="140"/>
      <c r="G88" s="140">
        <v>30075.6</v>
      </c>
      <c r="H88" s="167">
        <v>60836.3</v>
      </c>
      <c r="I88" s="140"/>
      <c r="J88" s="140">
        <v>87018.2</v>
      </c>
      <c r="K88" s="140">
        <v>25922</v>
      </c>
      <c r="L88" s="140">
        <v>30075.6</v>
      </c>
      <c r="M88" s="140">
        <v>60000</v>
      </c>
      <c r="N88" s="140"/>
      <c r="O88" s="140">
        <v>86082.6</v>
      </c>
      <c r="P88" s="140"/>
      <c r="Q88" s="140">
        <v>30075.6</v>
      </c>
      <c r="R88" s="140">
        <v>56533.7</v>
      </c>
      <c r="S88" s="140"/>
      <c r="T88" s="140">
        <v>70761.40000000001</v>
      </c>
      <c r="U88" s="230" t="s">
        <v>232</v>
      </c>
      <c r="V88" s="230" t="s">
        <v>187</v>
      </c>
      <c r="W88" s="46"/>
      <c r="X88" s="46"/>
      <c r="Y88" s="66"/>
      <c r="Z88" s="66"/>
      <c r="AA88" s="66"/>
      <c r="AB88" s="71"/>
      <c r="AC88" s="66"/>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row>
    <row r="89" spans="1:78" ht="33" customHeight="1">
      <c r="A89" s="244"/>
      <c r="B89" s="181" t="s">
        <v>150</v>
      </c>
      <c r="C89" s="244"/>
      <c r="D89" s="143"/>
      <c r="E89" s="143"/>
      <c r="F89" s="140"/>
      <c r="G89" s="140"/>
      <c r="H89" s="167">
        <v>2718.90588</v>
      </c>
      <c r="I89" s="140"/>
      <c r="J89" s="140">
        <v>12554.8</v>
      </c>
      <c r="K89" s="140">
        <v>0</v>
      </c>
      <c r="L89" s="140"/>
      <c r="M89" s="140">
        <v>2718.90588</v>
      </c>
      <c r="N89" s="140"/>
      <c r="O89" s="140">
        <v>12554.8</v>
      </c>
      <c r="P89" s="140"/>
      <c r="Q89" s="140"/>
      <c r="R89" s="140"/>
      <c r="S89" s="140"/>
      <c r="T89" s="140">
        <v>3325.9</v>
      </c>
      <c r="U89" s="231"/>
      <c r="V89" s="231"/>
      <c r="W89" s="46"/>
      <c r="X89" s="46"/>
      <c r="Y89" s="66"/>
      <c r="Z89" s="66"/>
      <c r="AA89" s="66"/>
      <c r="AB89" s="71"/>
      <c r="AC89" s="66"/>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row>
    <row r="90" spans="1:78" ht="27" customHeight="1">
      <c r="A90" s="244"/>
      <c r="B90" s="181" t="s">
        <v>151</v>
      </c>
      <c r="C90" s="244"/>
      <c r="D90" s="143"/>
      <c r="E90" s="143"/>
      <c r="F90" s="140"/>
      <c r="G90" s="140">
        <v>30075.6</v>
      </c>
      <c r="H90" s="167">
        <v>63555.20588</v>
      </c>
      <c r="I90" s="140"/>
      <c r="J90" s="140">
        <v>99573</v>
      </c>
      <c r="K90" s="140">
        <v>25922</v>
      </c>
      <c r="L90" s="140">
        <v>30075.6</v>
      </c>
      <c r="M90" s="140">
        <v>62718.90588</v>
      </c>
      <c r="N90" s="140"/>
      <c r="O90" s="140">
        <v>98637.40000000001</v>
      </c>
      <c r="P90" s="140"/>
      <c r="Q90" s="140">
        <v>30075.6</v>
      </c>
      <c r="R90" s="140">
        <v>56533.7</v>
      </c>
      <c r="S90" s="140"/>
      <c r="T90" s="140">
        <v>74087.3</v>
      </c>
      <c r="U90" s="231"/>
      <c r="V90" s="231"/>
      <c r="W90" s="46"/>
      <c r="X90" s="46"/>
      <c r="Y90" s="66"/>
      <c r="Z90" s="66"/>
      <c r="AA90" s="66"/>
      <c r="AB90" s="71"/>
      <c r="AC90" s="66"/>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row>
    <row r="91" spans="1:78" ht="33.75" customHeight="1">
      <c r="A91" s="245"/>
      <c r="B91" s="181" t="s">
        <v>183</v>
      </c>
      <c r="C91" s="245"/>
      <c r="D91" s="143"/>
      <c r="E91" s="143"/>
      <c r="F91" s="140"/>
      <c r="G91" s="140"/>
      <c r="H91" s="167"/>
      <c r="I91" s="140"/>
      <c r="J91" s="140"/>
      <c r="K91" s="140"/>
      <c r="L91" s="140"/>
      <c r="M91" s="140"/>
      <c r="N91" s="140"/>
      <c r="O91" s="140"/>
      <c r="P91" s="140"/>
      <c r="Q91" s="140"/>
      <c r="R91" s="140">
        <v>6185.205880000001</v>
      </c>
      <c r="S91" s="140"/>
      <c r="T91" s="140">
        <v>24550.100000000006</v>
      </c>
      <c r="U91" s="232"/>
      <c r="V91" s="232"/>
      <c r="W91" s="46"/>
      <c r="X91" s="46"/>
      <c r="Y91" s="66"/>
      <c r="Z91" s="66"/>
      <c r="AA91" s="66"/>
      <c r="AB91" s="71"/>
      <c r="AC91" s="66"/>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row>
    <row r="92" spans="1:78" ht="203.25" customHeight="1">
      <c r="A92" s="136" t="s">
        <v>136</v>
      </c>
      <c r="B92" s="196" t="s">
        <v>30</v>
      </c>
      <c r="C92" s="136" t="s">
        <v>62</v>
      </c>
      <c r="D92" s="143"/>
      <c r="E92" s="143"/>
      <c r="F92" s="140"/>
      <c r="G92" s="140"/>
      <c r="H92" s="167">
        <v>55029.4</v>
      </c>
      <c r="I92" s="140"/>
      <c r="J92" s="140"/>
      <c r="K92" s="140"/>
      <c r="L92" s="140"/>
      <c r="M92" s="140">
        <v>31472.5</v>
      </c>
      <c r="N92" s="140"/>
      <c r="O92" s="140"/>
      <c r="P92" s="140"/>
      <c r="Q92" s="140"/>
      <c r="R92" s="140">
        <v>31472.5</v>
      </c>
      <c r="S92" s="140"/>
      <c r="T92" s="140"/>
      <c r="U92" s="140" t="s">
        <v>225</v>
      </c>
      <c r="V92" s="140" t="s">
        <v>188</v>
      </c>
      <c r="W92" s="46"/>
      <c r="X92" s="46"/>
      <c r="Y92" s="66"/>
      <c r="Z92" s="66"/>
      <c r="AA92" s="66"/>
      <c r="AB92" s="71"/>
      <c r="AC92" s="66"/>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row>
    <row r="93" spans="1:78" ht="51.75" customHeight="1">
      <c r="A93" s="162" t="s">
        <v>137</v>
      </c>
      <c r="B93" s="182" t="s">
        <v>223</v>
      </c>
      <c r="C93" s="132"/>
      <c r="D93" s="132"/>
      <c r="E93" s="132"/>
      <c r="F93" s="134"/>
      <c r="G93" s="134">
        <f>G95+G94</f>
        <v>29041.6</v>
      </c>
      <c r="H93" s="134">
        <f>H95+H94</f>
        <v>27902.7</v>
      </c>
      <c r="I93" s="134"/>
      <c r="J93" s="134">
        <f>J95+J94</f>
        <v>150600</v>
      </c>
      <c r="K93" s="134">
        <f>K97+K95+K94</f>
        <v>0</v>
      </c>
      <c r="L93" s="134">
        <f>L95+L94</f>
        <v>29041.6</v>
      </c>
      <c r="M93" s="134">
        <f>M95+M94</f>
        <v>27902.7</v>
      </c>
      <c r="N93" s="134"/>
      <c r="O93" s="134">
        <f>O95+O94</f>
        <v>150600</v>
      </c>
      <c r="P93" s="134"/>
      <c r="Q93" s="134">
        <f>Q95+Q94</f>
        <v>29041.6</v>
      </c>
      <c r="R93" s="134">
        <f>R95+R94</f>
        <v>27902.7</v>
      </c>
      <c r="S93" s="134"/>
      <c r="T93" s="134">
        <f>T95+T94</f>
        <v>150600</v>
      </c>
      <c r="U93" s="134"/>
      <c r="V93" s="134"/>
      <c r="W93" s="46"/>
      <c r="X93" s="46"/>
      <c r="Y93" s="66"/>
      <c r="Z93" s="66"/>
      <c r="AA93" s="66"/>
      <c r="AB93" s="71"/>
      <c r="AC93" s="66"/>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row>
    <row r="94" spans="1:78" ht="87" customHeight="1">
      <c r="A94" s="136" t="s">
        <v>140</v>
      </c>
      <c r="B94" s="197" t="s">
        <v>139</v>
      </c>
      <c r="C94" s="136" t="s">
        <v>62</v>
      </c>
      <c r="D94" s="143"/>
      <c r="E94" s="143"/>
      <c r="F94" s="140"/>
      <c r="G94" s="140">
        <v>18360</v>
      </c>
      <c r="H94" s="167">
        <v>17640</v>
      </c>
      <c r="I94" s="140"/>
      <c r="J94" s="140">
        <v>150600</v>
      </c>
      <c r="K94" s="140"/>
      <c r="L94" s="140">
        <v>18360</v>
      </c>
      <c r="M94" s="140">
        <v>17640</v>
      </c>
      <c r="N94" s="140"/>
      <c r="O94" s="140">
        <v>150600</v>
      </c>
      <c r="P94" s="140"/>
      <c r="Q94" s="140">
        <v>18360</v>
      </c>
      <c r="R94" s="140">
        <v>17640</v>
      </c>
      <c r="S94" s="198"/>
      <c r="T94" s="140">
        <v>150600</v>
      </c>
      <c r="U94" s="140" t="s">
        <v>229</v>
      </c>
      <c r="V94" s="140" t="s">
        <v>187</v>
      </c>
      <c r="W94" s="46"/>
      <c r="X94" s="46"/>
      <c r="Y94" s="66"/>
      <c r="Z94" s="66"/>
      <c r="AA94" s="66"/>
      <c r="AB94" s="71"/>
      <c r="AC94" s="66"/>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row>
    <row r="95" spans="1:78" ht="89.25" customHeight="1">
      <c r="A95" s="136" t="s">
        <v>141</v>
      </c>
      <c r="B95" s="151" t="s">
        <v>138</v>
      </c>
      <c r="C95" s="136" t="s">
        <v>62</v>
      </c>
      <c r="D95" s="143"/>
      <c r="E95" s="143"/>
      <c r="F95" s="140"/>
      <c r="G95" s="140">
        <v>10681.6</v>
      </c>
      <c r="H95" s="167">
        <v>10262.7</v>
      </c>
      <c r="I95" s="140"/>
      <c r="J95" s="140"/>
      <c r="K95" s="140"/>
      <c r="L95" s="140">
        <v>10681.6</v>
      </c>
      <c r="M95" s="140">
        <v>10262.7</v>
      </c>
      <c r="N95" s="140"/>
      <c r="O95" s="140">
        <v>0</v>
      </c>
      <c r="P95" s="140"/>
      <c r="Q95" s="140">
        <v>10681.6</v>
      </c>
      <c r="R95" s="140">
        <v>10262.7</v>
      </c>
      <c r="S95" s="140"/>
      <c r="T95" s="140">
        <v>0</v>
      </c>
      <c r="U95" s="140" t="s">
        <v>230</v>
      </c>
      <c r="V95" s="140" t="s">
        <v>187</v>
      </c>
      <c r="W95" s="46"/>
      <c r="X95" s="46"/>
      <c r="Y95" s="66"/>
      <c r="Z95" s="66"/>
      <c r="AA95" s="66"/>
      <c r="AB95" s="71"/>
      <c r="AC95" s="66"/>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row>
    <row r="96" spans="1:78" ht="86.25" customHeight="1">
      <c r="A96" s="132" t="s">
        <v>172</v>
      </c>
      <c r="B96" s="194" t="s">
        <v>226</v>
      </c>
      <c r="C96" s="132" t="s">
        <v>62</v>
      </c>
      <c r="D96" s="132"/>
      <c r="E96" s="132"/>
      <c r="F96" s="134"/>
      <c r="G96" s="134"/>
      <c r="H96" s="134">
        <f>H98+H97</f>
        <v>830305</v>
      </c>
      <c r="I96" s="134"/>
      <c r="J96" s="134">
        <f>J98+J97</f>
        <v>443347.7</v>
      </c>
      <c r="K96" s="134">
        <f>K97</f>
        <v>0</v>
      </c>
      <c r="L96" s="134"/>
      <c r="M96" s="134">
        <f>M98+M97</f>
        <v>830251.9</v>
      </c>
      <c r="N96" s="134"/>
      <c r="O96" s="134">
        <f>O98+O97</f>
        <v>100868.3</v>
      </c>
      <c r="P96" s="134"/>
      <c r="Q96" s="134"/>
      <c r="R96" s="134">
        <f>R98+R97</f>
        <v>775772.5</v>
      </c>
      <c r="S96" s="134"/>
      <c r="T96" s="134">
        <f>T98+T97</f>
        <v>100868.3</v>
      </c>
      <c r="U96" s="134"/>
      <c r="V96" s="185"/>
      <c r="W96" s="46"/>
      <c r="X96" s="46"/>
      <c r="Y96" s="66"/>
      <c r="Z96" s="66"/>
      <c r="AA96" s="66"/>
      <c r="AB96" s="73"/>
      <c r="AC96" s="66"/>
      <c r="AD96" s="73"/>
      <c r="AE96" s="73"/>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row>
    <row r="97" spans="1:78" s="5" customFormat="1" ht="112.5" customHeight="1">
      <c r="A97" s="136" t="s">
        <v>180</v>
      </c>
      <c r="B97" s="151" t="s">
        <v>52</v>
      </c>
      <c r="C97" s="136" t="s">
        <v>62</v>
      </c>
      <c r="D97" s="136"/>
      <c r="E97" s="136"/>
      <c r="F97" s="138"/>
      <c r="G97" s="140"/>
      <c r="H97" s="167">
        <v>30305</v>
      </c>
      <c r="I97" s="140"/>
      <c r="J97" s="140">
        <v>75842</v>
      </c>
      <c r="K97" s="138"/>
      <c r="L97" s="140"/>
      <c r="M97" s="140">
        <v>30251.9</v>
      </c>
      <c r="N97" s="140"/>
      <c r="O97" s="140">
        <v>75842</v>
      </c>
      <c r="P97" s="140"/>
      <c r="Q97" s="140"/>
      <c r="R97" s="140">
        <v>30251.9</v>
      </c>
      <c r="S97" s="140"/>
      <c r="T97" s="140">
        <v>75842</v>
      </c>
      <c r="U97" s="140" t="s">
        <v>231</v>
      </c>
      <c r="V97" s="140" t="s">
        <v>187</v>
      </c>
      <c r="W97" s="46" t="s">
        <v>228</v>
      </c>
      <c r="X97" s="46"/>
      <c r="Y97" s="66"/>
      <c r="Z97" s="66"/>
      <c r="AA97" s="66"/>
      <c r="AB97" s="73"/>
      <c r="AC97" s="66"/>
      <c r="AD97" s="73"/>
      <c r="AE97" s="73"/>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row>
    <row r="98" spans="1:78" s="5" customFormat="1" ht="143.25" customHeight="1">
      <c r="A98" s="199" t="s">
        <v>216</v>
      </c>
      <c r="B98" s="151" t="s">
        <v>227</v>
      </c>
      <c r="C98" s="200" t="s">
        <v>62</v>
      </c>
      <c r="D98" s="136"/>
      <c r="E98" s="136"/>
      <c r="F98" s="138"/>
      <c r="G98" s="140"/>
      <c r="H98" s="167">
        <v>800000</v>
      </c>
      <c r="I98" s="140"/>
      <c r="J98" s="140">
        <v>367505.7</v>
      </c>
      <c r="K98" s="138"/>
      <c r="L98" s="140"/>
      <c r="M98" s="140">
        <v>800000</v>
      </c>
      <c r="N98" s="140"/>
      <c r="O98" s="140">
        <v>25026.3</v>
      </c>
      <c r="P98" s="140"/>
      <c r="Q98" s="140"/>
      <c r="R98" s="140">
        <v>745520.6</v>
      </c>
      <c r="S98" s="140"/>
      <c r="T98" s="140">
        <v>25026.3</v>
      </c>
      <c r="U98" s="140" t="s">
        <v>241</v>
      </c>
      <c r="V98" s="140" t="s">
        <v>188</v>
      </c>
      <c r="W98" s="46"/>
      <c r="X98" s="46"/>
      <c r="Y98" s="66"/>
      <c r="Z98" s="66"/>
      <c r="AA98" s="66"/>
      <c r="AB98" s="73"/>
      <c r="AC98" s="66"/>
      <c r="AD98" s="73"/>
      <c r="AE98" s="73"/>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row>
    <row r="99" spans="1:78" s="5" customFormat="1" ht="150.75" customHeight="1">
      <c r="A99" s="201" t="s">
        <v>184</v>
      </c>
      <c r="B99" s="194" t="s">
        <v>173</v>
      </c>
      <c r="C99" s="202" t="s">
        <v>174</v>
      </c>
      <c r="D99" s="132"/>
      <c r="E99" s="132"/>
      <c r="F99" s="134"/>
      <c r="G99" s="203">
        <v>35880</v>
      </c>
      <c r="H99" s="185"/>
      <c r="I99" s="185"/>
      <c r="J99" s="185"/>
      <c r="K99" s="134"/>
      <c r="L99" s="185">
        <v>17188</v>
      </c>
      <c r="M99" s="185"/>
      <c r="N99" s="185"/>
      <c r="O99" s="185"/>
      <c r="P99" s="185"/>
      <c r="Q99" s="185">
        <v>17188</v>
      </c>
      <c r="R99" s="185"/>
      <c r="S99" s="185"/>
      <c r="T99" s="185"/>
      <c r="U99" s="134" t="s">
        <v>234</v>
      </c>
      <c r="V99" s="185" t="s">
        <v>187</v>
      </c>
      <c r="W99" s="46"/>
      <c r="X99" s="46"/>
      <c r="Y99" s="85"/>
      <c r="Z99" s="66"/>
      <c r="AA99" s="66"/>
      <c r="AB99" s="73"/>
      <c r="AC99" s="66"/>
      <c r="AD99" s="74"/>
      <c r="AE99" s="73"/>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row>
    <row r="100" spans="1:78" s="5" customFormat="1" ht="73.5" customHeight="1">
      <c r="A100" s="237" t="s">
        <v>142</v>
      </c>
      <c r="B100" s="238"/>
      <c r="C100" s="239"/>
      <c r="D100" s="136"/>
      <c r="E100" s="136"/>
      <c r="F100" s="138"/>
      <c r="G100" s="138">
        <f aca="true" t="shared" si="1" ref="G100:T100">G13+G32+G70+G75+G77+G79+G87+G93+G99+G96</f>
        <v>3448438</v>
      </c>
      <c r="H100" s="139">
        <f t="shared" si="1"/>
        <v>16252644.040980102</v>
      </c>
      <c r="I100" s="138">
        <f t="shared" si="1"/>
        <v>126514.040529441</v>
      </c>
      <c r="J100" s="138">
        <f t="shared" si="1"/>
        <v>1080965.9000000001</v>
      </c>
      <c r="K100" s="138">
        <f t="shared" si="1"/>
        <v>25922</v>
      </c>
      <c r="L100" s="138">
        <f t="shared" si="1"/>
        <v>3429746.0000000005</v>
      </c>
      <c r="M100" s="138">
        <f t="shared" si="1"/>
        <v>15314565.568541002</v>
      </c>
      <c r="N100" s="138">
        <f t="shared" si="1"/>
        <v>135372.301951262</v>
      </c>
      <c r="O100" s="138">
        <f t="shared" si="1"/>
        <v>737550.9000000001</v>
      </c>
      <c r="P100" s="138">
        <f t="shared" si="1"/>
        <v>0</v>
      </c>
      <c r="Q100" s="138">
        <f t="shared" si="1"/>
        <v>3534873.43823</v>
      </c>
      <c r="R100" s="138">
        <f t="shared" si="1"/>
        <v>14205633.73363</v>
      </c>
      <c r="S100" s="138">
        <f t="shared" si="1"/>
        <v>135106.372381262</v>
      </c>
      <c r="T100" s="138">
        <f t="shared" si="1"/>
        <v>722229.7000000002</v>
      </c>
      <c r="U100" s="138"/>
      <c r="V100" s="138"/>
      <c r="W100" s="46"/>
      <c r="X100" s="46"/>
      <c r="Y100" s="86"/>
      <c r="Z100" s="66"/>
      <c r="AA100" s="66"/>
      <c r="AB100" s="73"/>
      <c r="AC100" s="66"/>
      <c r="AD100" s="73"/>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row>
    <row r="101" spans="1:78" s="5" customFormat="1" ht="40.5" customHeight="1">
      <c r="A101" s="237" t="s">
        <v>143</v>
      </c>
      <c r="B101" s="238"/>
      <c r="C101" s="238"/>
      <c r="D101" s="238"/>
      <c r="E101" s="238"/>
      <c r="F101" s="238"/>
      <c r="G101" s="238"/>
      <c r="H101" s="238"/>
      <c r="I101" s="238"/>
      <c r="J101" s="238"/>
      <c r="K101" s="238"/>
      <c r="L101" s="238"/>
      <c r="M101" s="238"/>
      <c r="N101" s="238"/>
      <c r="O101" s="238"/>
      <c r="P101" s="238"/>
      <c r="Q101" s="238"/>
      <c r="R101" s="238"/>
      <c r="S101" s="238"/>
      <c r="T101" s="238"/>
      <c r="U101" s="238"/>
      <c r="V101" s="239"/>
      <c r="W101" s="46"/>
      <c r="X101" s="46"/>
      <c r="Y101" s="87"/>
      <c r="Z101" s="66"/>
      <c r="AA101" s="66"/>
      <c r="AB101" s="73"/>
      <c r="AC101" s="66"/>
      <c r="AD101" s="73"/>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row>
    <row r="102" spans="1:78" s="5" customFormat="1" ht="60.75" customHeight="1">
      <c r="A102" s="162" t="s">
        <v>51</v>
      </c>
      <c r="B102" s="182" t="s">
        <v>144</v>
      </c>
      <c r="C102" s="185"/>
      <c r="D102" s="185"/>
      <c r="E102" s="185"/>
      <c r="F102" s="185"/>
      <c r="G102" s="134"/>
      <c r="H102" s="134">
        <f>H103+H104+H105+H106+H107</f>
        <v>1378622.7105100001</v>
      </c>
      <c r="I102" s="134"/>
      <c r="J102" s="134"/>
      <c r="K102" s="134"/>
      <c r="L102" s="134"/>
      <c r="M102" s="134">
        <f>M103+M104+M105+M106+M107</f>
        <v>1358275.3735399998</v>
      </c>
      <c r="N102" s="134"/>
      <c r="O102" s="134"/>
      <c r="P102" s="134"/>
      <c r="Q102" s="134"/>
      <c r="R102" s="134">
        <f>R103+R104+R105+R106+R107</f>
        <v>1341744.3409599997</v>
      </c>
      <c r="S102" s="185"/>
      <c r="T102" s="185"/>
      <c r="U102" s="185"/>
      <c r="V102" s="185"/>
      <c r="W102" s="46"/>
      <c r="X102" s="46"/>
      <c r="Y102" s="78"/>
      <c r="Z102" s="66"/>
      <c r="AA102" s="66"/>
      <c r="AB102" s="73"/>
      <c r="AC102" s="66"/>
      <c r="AD102" s="73"/>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row>
    <row r="103" spans="1:78" s="5" customFormat="1" ht="60" customHeight="1">
      <c r="A103" s="136" t="s">
        <v>31</v>
      </c>
      <c r="B103" s="196" t="s">
        <v>145</v>
      </c>
      <c r="C103" s="136" t="s">
        <v>41</v>
      </c>
      <c r="D103" s="143"/>
      <c r="E103" s="143"/>
      <c r="F103" s="140"/>
      <c r="G103" s="138"/>
      <c r="H103" s="167">
        <v>750107.6105099999</v>
      </c>
      <c r="I103" s="140"/>
      <c r="J103" s="140"/>
      <c r="K103" s="140"/>
      <c r="L103" s="140"/>
      <c r="M103" s="140">
        <v>732310.37354</v>
      </c>
      <c r="N103" s="140"/>
      <c r="O103" s="140"/>
      <c r="P103" s="140"/>
      <c r="Q103" s="204"/>
      <c r="R103" s="140">
        <v>715779.34096</v>
      </c>
      <c r="S103" s="140"/>
      <c r="T103" s="140"/>
      <c r="U103" s="138" t="s">
        <v>267</v>
      </c>
      <c r="V103" s="140" t="s">
        <v>187</v>
      </c>
      <c r="W103" s="46"/>
      <c r="X103" s="46"/>
      <c r="Y103" s="88"/>
      <c r="Z103" s="66"/>
      <c r="AA103" s="66"/>
      <c r="AB103" s="73"/>
      <c r="AC103" s="66"/>
      <c r="AD103" s="73"/>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row>
    <row r="104" spans="1:78" s="5" customFormat="1" ht="192" customHeight="1">
      <c r="A104" s="136" t="s">
        <v>32</v>
      </c>
      <c r="B104" s="151" t="s">
        <v>146</v>
      </c>
      <c r="C104" s="136" t="s">
        <v>40</v>
      </c>
      <c r="D104" s="136"/>
      <c r="E104" s="136"/>
      <c r="F104" s="138"/>
      <c r="G104" s="138"/>
      <c r="H104" s="167">
        <v>614601.1000000001</v>
      </c>
      <c r="I104" s="140"/>
      <c r="J104" s="140"/>
      <c r="K104" s="140"/>
      <c r="L104" s="140"/>
      <c r="M104" s="140">
        <v>614601.1</v>
      </c>
      <c r="N104" s="140"/>
      <c r="O104" s="140"/>
      <c r="P104" s="140"/>
      <c r="Q104" s="204"/>
      <c r="R104" s="140">
        <v>614601.1</v>
      </c>
      <c r="S104" s="138"/>
      <c r="T104" s="138"/>
      <c r="U104" s="138" t="s">
        <v>255</v>
      </c>
      <c r="V104" s="140" t="s">
        <v>219</v>
      </c>
      <c r="W104" s="46"/>
      <c r="X104" s="46"/>
      <c r="Y104" s="89"/>
      <c r="Z104" s="66"/>
      <c r="AA104" s="66"/>
      <c r="AB104" s="73"/>
      <c r="AC104" s="66"/>
      <c r="AD104" s="73"/>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row>
    <row r="105" spans="1:78" s="5" customFormat="1" ht="296.25" customHeight="1">
      <c r="A105" s="136" t="s">
        <v>33</v>
      </c>
      <c r="B105" s="151" t="s">
        <v>217</v>
      </c>
      <c r="C105" s="136" t="s">
        <v>41</v>
      </c>
      <c r="D105" s="136"/>
      <c r="E105" s="136"/>
      <c r="F105" s="138"/>
      <c r="G105" s="138"/>
      <c r="H105" s="167">
        <v>150</v>
      </c>
      <c r="I105" s="140"/>
      <c r="J105" s="140"/>
      <c r="K105" s="140"/>
      <c r="L105" s="140"/>
      <c r="M105" s="140"/>
      <c r="N105" s="140"/>
      <c r="O105" s="140"/>
      <c r="P105" s="140"/>
      <c r="Q105" s="204"/>
      <c r="R105" s="140"/>
      <c r="S105" s="138"/>
      <c r="T105" s="138"/>
      <c r="U105" s="138" t="s">
        <v>269</v>
      </c>
      <c r="V105" s="140" t="s">
        <v>188</v>
      </c>
      <c r="W105" s="46"/>
      <c r="X105" s="46"/>
      <c r="Y105" s="89"/>
      <c r="Z105" s="66"/>
      <c r="AA105" s="66"/>
      <c r="AB105" s="73"/>
      <c r="AC105" s="66"/>
      <c r="AD105" s="73"/>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row>
    <row r="106" spans="1:78" s="5" customFormat="1" ht="78" customHeight="1">
      <c r="A106" s="136" t="s">
        <v>70</v>
      </c>
      <c r="B106" s="151" t="s">
        <v>218</v>
      </c>
      <c r="C106" s="136" t="s">
        <v>41</v>
      </c>
      <c r="D106" s="136"/>
      <c r="E106" s="136"/>
      <c r="F106" s="138"/>
      <c r="G106" s="138"/>
      <c r="H106" s="167">
        <v>400</v>
      </c>
      <c r="I106" s="140"/>
      <c r="J106" s="140"/>
      <c r="K106" s="140"/>
      <c r="L106" s="140"/>
      <c r="M106" s="140"/>
      <c r="N106" s="140"/>
      <c r="O106" s="140"/>
      <c r="P106" s="140"/>
      <c r="Q106" s="204"/>
      <c r="R106" s="140"/>
      <c r="S106" s="138"/>
      <c r="T106" s="138"/>
      <c r="U106" s="138" t="s">
        <v>268</v>
      </c>
      <c r="V106" s="140" t="s">
        <v>188</v>
      </c>
      <c r="W106" s="46"/>
      <c r="X106" s="46"/>
      <c r="Y106" s="89"/>
      <c r="Z106" s="66"/>
      <c r="AA106" s="66"/>
      <c r="AB106" s="73"/>
      <c r="AC106" s="66"/>
      <c r="AD106" s="73"/>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row>
    <row r="107" spans="1:78" s="5" customFormat="1" ht="142.5" customHeight="1">
      <c r="A107" s="136" t="s">
        <v>85</v>
      </c>
      <c r="B107" s="151" t="s">
        <v>147</v>
      </c>
      <c r="C107" s="136" t="s">
        <v>37</v>
      </c>
      <c r="D107" s="143"/>
      <c r="E107" s="143"/>
      <c r="F107" s="138"/>
      <c r="G107" s="138"/>
      <c r="H107" s="167">
        <v>13364</v>
      </c>
      <c r="I107" s="140"/>
      <c r="J107" s="140"/>
      <c r="K107" s="140"/>
      <c r="L107" s="140"/>
      <c r="M107" s="140">
        <v>11363.9</v>
      </c>
      <c r="N107" s="140"/>
      <c r="O107" s="140"/>
      <c r="P107" s="140"/>
      <c r="Q107" s="204"/>
      <c r="R107" s="140">
        <v>11363.9</v>
      </c>
      <c r="S107" s="138"/>
      <c r="T107" s="138"/>
      <c r="U107" s="138" t="s">
        <v>254</v>
      </c>
      <c r="V107" s="140" t="s">
        <v>187</v>
      </c>
      <c r="W107" s="46"/>
      <c r="X107" s="46"/>
      <c r="Y107" s="90"/>
      <c r="Z107" s="66"/>
      <c r="AA107" s="66"/>
      <c r="AB107" s="73"/>
      <c r="AC107" s="66"/>
      <c r="AD107" s="73"/>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row>
    <row r="108" spans="1:78" s="5" customFormat="1" ht="93" customHeight="1">
      <c r="A108" s="162" t="s">
        <v>45</v>
      </c>
      <c r="B108" s="182" t="s">
        <v>148</v>
      </c>
      <c r="C108" s="162"/>
      <c r="D108" s="162"/>
      <c r="E108" s="162"/>
      <c r="F108" s="205"/>
      <c r="G108" s="205"/>
      <c r="H108" s="205">
        <f>H109+H110+H114+H115</f>
        <v>58250.2</v>
      </c>
      <c r="I108" s="205"/>
      <c r="J108" s="205"/>
      <c r="K108" s="205"/>
      <c r="L108" s="205"/>
      <c r="M108" s="205">
        <f>M109+M110+M114+M115</f>
        <v>56097</v>
      </c>
      <c r="N108" s="205"/>
      <c r="O108" s="205"/>
      <c r="P108" s="205"/>
      <c r="Q108" s="206"/>
      <c r="R108" s="205">
        <f>R109+R110+R114+R115</f>
        <v>56097</v>
      </c>
      <c r="S108" s="205"/>
      <c r="T108" s="205"/>
      <c r="U108" s="205" t="s">
        <v>237</v>
      </c>
      <c r="V108" s="205"/>
      <c r="W108" s="46"/>
      <c r="X108" s="46"/>
      <c r="Y108" s="90"/>
      <c r="Z108" s="66"/>
      <c r="AA108" s="66"/>
      <c r="AB108" s="73"/>
      <c r="AC108" s="66"/>
      <c r="AD108" s="73"/>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row>
    <row r="109" spans="1:78" s="5" customFormat="1" ht="107.25" customHeight="1">
      <c r="A109" s="136" t="s">
        <v>34</v>
      </c>
      <c r="B109" s="207" t="s">
        <v>29</v>
      </c>
      <c r="C109" s="143" t="s">
        <v>62</v>
      </c>
      <c r="D109" s="143"/>
      <c r="E109" s="143"/>
      <c r="F109" s="140"/>
      <c r="G109" s="140"/>
      <c r="H109" s="167">
        <v>29395.8</v>
      </c>
      <c r="I109" s="140"/>
      <c r="J109" s="140"/>
      <c r="K109" s="140"/>
      <c r="L109" s="140"/>
      <c r="M109" s="140">
        <v>27350</v>
      </c>
      <c r="N109" s="140"/>
      <c r="O109" s="140"/>
      <c r="P109" s="140"/>
      <c r="Q109" s="204"/>
      <c r="R109" s="140">
        <v>27350</v>
      </c>
      <c r="S109" s="140"/>
      <c r="T109" s="140"/>
      <c r="U109" s="140" t="s">
        <v>236</v>
      </c>
      <c r="V109" s="140" t="s">
        <v>187</v>
      </c>
      <c r="W109" s="46" t="s">
        <v>228</v>
      </c>
      <c r="X109" s="46"/>
      <c r="Y109" s="90"/>
      <c r="Z109" s="66"/>
      <c r="AA109" s="66"/>
      <c r="AB109" s="73"/>
      <c r="AC109" s="66"/>
      <c r="AD109" s="73"/>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row>
    <row r="110" spans="1:78" s="5" customFormat="1" ht="68.25" customHeight="1">
      <c r="A110" s="136" t="s">
        <v>35</v>
      </c>
      <c r="B110" s="137" t="s">
        <v>149</v>
      </c>
      <c r="C110" s="224" t="s">
        <v>62</v>
      </c>
      <c r="D110" s="143"/>
      <c r="E110" s="143"/>
      <c r="F110" s="138"/>
      <c r="G110" s="138"/>
      <c r="H110" s="167">
        <v>28434.4</v>
      </c>
      <c r="I110" s="138"/>
      <c r="J110" s="138"/>
      <c r="K110" s="138"/>
      <c r="L110" s="138"/>
      <c r="M110" s="140">
        <v>28327</v>
      </c>
      <c r="N110" s="138"/>
      <c r="O110" s="138"/>
      <c r="P110" s="138"/>
      <c r="Q110" s="208"/>
      <c r="R110" s="140">
        <v>28327</v>
      </c>
      <c r="S110" s="138"/>
      <c r="T110" s="138"/>
      <c r="U110" s="140" t="s">
        <v>238</v>
      </c>
      <c r="V110" s="140" t="s">
        <v>187</v>
      </c>
      <c r="W110" s="46"/>
      <c r="X110" s="46"/>
      <c r="Y110" s="91"/>
      <c r="Z110" s="66"/>
      <c r="AA110" s="66"/>
      <c r="AB110" s="73"/>
      <c r="AC110" s="66"/>
      <c r="AD110" s="73"/>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row>
    <row r="111" spans="1:78" s="5" customFormat="1" ht="62.25" customHeight="1">
      <c r="A111" s="136" t="s">
        <v>65</v>
      </c>
      <c r="B111" s="142" t="s">
        <v>152</v>
      </c>
      <c r="C111" s="225"/>
      <c r="D111" s="143"/>
      <c r="E111" s="143"/>
      <c r="F111" s="138"/>
      <c r="G111" s="140"/>
      <c r="H111" s="167">
        <v>28434.4</v>
      </c>
      <c r="I111" s="140"/>
      <c r="J111" s="140"/>
      <c r="K111" s="138"/>
      <c r="L111" s="138"/>
      <c r="M111" s="140">
        <v>28327</v>
      </c>
      <c r="N111" s="138"/>
      <c r="O111" s="138"/>
      <c r="P111" s="138"/>
      <c r="Q111" s="208"/>
      <c r="R111" s="140">
        <v>28327</v>
      </c>
      <c r="S111" s="138"/>
      <c r="T111" s="138"/>
      <c r="U111" s="140" t="s">
        <v>238</v>
      </c>
      <c r="V111" s="140" t="s">
        <v>187</v>
      </c>
      <c r="W111" s="46"/>
      <c r="X111" s="46"/>
      <c r="Y111" s="91"/>
      <c r="Z111" s="66"/>
      <c r="AA111" s="66"/>
      <c r="AB111" s="73"/>
      <c r="AC111" s="66"/>
      <c r="AD111" s="73"/>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row>
    <row r="112" spans="1:78" s="5" customFormat="1" ht="87" customHeight="1" hidden="1">
      <c r="A112" s="136" t="s">
        <v>98</v>
      </c>
      <c r="B112" s="142" t="s">
        <v>153</v>
      </c>
      <c r="C112" s="225"/>
      <c r="D112" s="143"/>
      <c r="E112" s="143"/>
      <c r="F112" s="138"/>
      <c r="G112" s="140"/>
      <c r="H112" s="209">
        <v>0</v>
      </c>
      <c r="I112" s="140"/>
      <c r="J112" s="140"/>
      <c r="K112" s="138"/>
      <c r="L112" s="138"/>
      <c r="M112" s="140"/>
      <c r="N112" s="138"/>
      <c r="O112" s="138"/>
      <c r="P112" s="138"/>
      <c r="Q112" s="208"/>
      <c r="R112" s="140"/>
      <c r="S112" s="138"/>
      <c r="T112" s="138"/>
      <c r="U112" s="140"/>
      <c r="V112" s="140" t="s">
        <v>187</v>
      </c>
      <c r="W112" s="46"/>
      <c r="X112" s="46"/>
      <c r="Y112" s="90"/>
      <c r="Z112" s="66"/>
      <c r="AA112" s="66"/>
      <c r="AB112" s="73"/>
      <c r="AC112" s="66"/>
      <c r="AD112" s="73"/>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row>
    <row r="113" spans="1:78" s="5" customFormat="1" ht="52.5" customHeight="1" hidden="1">
      <c r="A113" s="136" t="s">
        <v>98</v>
      </c>
      <c r="B113" s="142" t="s">
        <v>154</v>
      </c>
      <c r="C113" s="226"/>
      <c r="D113" s="143"/>
      <c r="E113" s="143"/>
      <c r="F113" s="138"/>
      <c r="G113" s="140"/>
      <c r="H113" s="210"/>
      <c r="I113" s="140"/>
      <c r="J113" s="140"/>
      <c r="K113" s="138"/>
      <c r="L113" s="138"/>
      <c r="M113" s="140"/>
      <c r="N113" s="138"/>
      <c r="O113" s="138"/>
      <c r="P113" s="138"/>
      <c r="Q113" s="208"/>
      <c r="R113" s="140"/>
      <c r="S113" s="138"/>
      <c r="T113" s="138"/>
      <c r="U113" s="140"/>
      <c r="V113" s="140" t="s">
        <v>187</v>
      </c>
      <c r="W113" s="46"/>
      <c r="X113" s="46"/>
      <c r="Y113" s="91"/>
      <c r="Z113" s="66"/>
      <c r="AA113" s="66"/>
      <c r="AB113" s="73"/>
      <c r="AC113" s="66"/>
      <c r="AD113" s="73"/>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row>
    <row r="114" spans="1:78" s="5" customFormat="1" ht="86.25" customHeight="1">
      <c r="A114" s="199" t="s">
        <v>36</v>
      </c>
      <c r="B114" s="142" t="s">
        <v>181</v>
      </c>
      <c r="C114" s="211"/>
      <c r="D114" s="143"/>
      <c r="E114" s="143"/>
      <c r="F114" s="138"/>
      <c r="G114" s="140"/>
      <c r="H114" s="167">
        <v>270</v>
      </c>
      <c r="I114" s="140"/>
      <c r="J114" s="140"/>
      <c r="K114" s="138"/>
      <c r="L114" s="138"/>
      <c r="M114" s="140">
        <v>270</v>
      </c>
      <c r="N114" s="138"/>
      <c r="O114" s="138"/>
      <c r="P114" s="138"/>
      <c r="Q114" s="208"/>
      <c r="R114" s="140">
        <v>270</v>
      </c>
      <c r="S114" s="138"/>
      <c r="T114" s="138"/>
      <c r="U114" s="140" t="s">
        <v>240</v>
      </c>
      <c r="V114" s="140" t="s">
        <v>219</v>
      </c>
      <c r="W114" s="46"/>
      <c r="X114" s="46"/>
      <c r="Y114" s="92"/>
      <c r="Z114" s="66"/>
      <c r="AA114" s="66"/>
      <c r="AB114" s="73"/>
      <c r="AC114" s="66"/>
      <c r="AD114" s="73"/>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row>
    <row r="115" spans="1:78" s="5" customFormat="1" ht="110.25" customHeight="1">
      <c r="A115" s="199" t="s">
        <v>38</v>
      </c>
      <c r="B115" s="142" t="s">
        <v>182</v>
      </c>
      <c r="C115" s="211" t="s">
        <v>62</v>
      </c>
      <c r="D115" s="143"/>
      <c r="E115" s="143"/>
      <c r="F115" s="138"/>
      <c r="G115" s="140"/>
      <c r="H115" s="167">
        <v>150</v>
      </c>
      <c r="I115" s="140"/>
      <c r="J115" s="140"/>
      <c r="K115" s="138"/>
      <c r="L115" s="138"/>
      <c r="M115" s="140">
        <v>150</v>
      </c>
      <c r="N115" s="138"/>
      <c r="O115" s="138"/>
      <c r="P115" s="138"/>
      <c r="Q115" s="208"/>
      <c r="R115" s="140">
        <v>150</v>
      </c>
      <c r="S115" s="138"/>
      <c r="T115" s="138"/>
      <c r="U115" s="140" t="s">
        <v>239</v>
      </c>
      <c r="V115" s="140" t="s">
        <v>187</v>
      </c>
      <c r="W115" s="46"/>
      <c r="X115" s="46"/>
      <c r="Y115" s="92"/>
      <c r="Z115" s="66"/>
      <c r="AA115" s="66"/>
      <c r="AB115" s="73"/>
      <c r="AC115" s="66"/>
      <c r="AD115" s="73"/>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row>
    <row r="116" spans="1:78" s="5" customFormat="1" ht="47.25" customHeight="1">
      <c r="A116" s="234" t="s">
        <v>175</v>
      </c>
      <c r="B116" s="235"/>
      <c r="C116" s="236"/>
      <c r="D116" s="176"/>
      <c r="E116" s="176"/>
      <c r="F116" s="139"/>
      <c r="G116" s="139"/>
      <c r="H116" s="139">
        <f>H102+H108</f>
        <v>1436872.91051</v>
      </c>
      <c r="I116" s="139"/>
      <c r="J116" s="139"/>
      <c r="K116" s="139"/>
      <c r="L116" s="139"/>
      <c r="M116" s="139">
        <f>M102+M108</f>
        <v>1414372.3735399998</v>
      </c>
      <c r="N116" s="139"/>
      <c r="O116" s="139"/>
      <c r="P116" s="139"/>
      <c r="Q116" s="212"/>
      <c r="R116" s="139">
        <f>R102+R108</f>
        <v>1397841.3409599997</v>
      </c>
      <c r="S116" s="139"/>
      <c r="T116" s="139"/>
      <c r="U116" s="167"/>
      <c r="V116" s="139"/>
      <c r="W116" s="46"/>
      <c r="X116" s="46"/>
      <c r="Y116" s="92"/>
      <c r="Z116" s="66"/>
      <c r="AA116" s="66"/>
      <c r="AB116" s="73"/>
      <c r="AC116" s="66"/>
      <c r="AD116" s="73"/>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row>
    <row r="117" spans="1:78" s="4" customFormat="1" ht="57" customHeight="1">
      <c r="A117" s="233" t="s">
        <v>53</v>
      </c>
      <c r="B117" s="233"/>
      <c r="C117" s="233"/>
      <c r="D117" s="213">
        <v>2014</v>
      </c>
      <c r="E117" s="214" t="s">
        <v>16</v>
      </c>
      <c r="F117" s="215" t="e">
        <f>#REF!+#REF!+#REF!</f>
        <v>#REF!</v>
      </c>
      <c r="G117" s="215">
        <f>G100+G116</f>
        <v>3448438</v>
      </c>
      <c r="H117" s="215">
        <f>H100+H116</f>
        <v>17689516.951490104</v>
      </c>
      <c r="I117" s="216">
        <f>I100+I116</f>
        <v>126514.040529441</v>
      </c>
      <c r="J117" s="215">
        <f>J100+J116</f>
        <v>1080965.9000000001</v>
      </c>
      <c r="K117" s="215"/>
      <c r="L117" s="215">
        <f>L100+L116</f>
        <v>3429746.0000000005</v>
      </c>
      <c r="M117" s="215">
        <f>M100+M116</f>
        <v>16728937.942081</v>
      </c>
      <c r="N117" s="215">
        <f>N100+N116</f>
        <v>135372.301951262</v>
      </c>
      <c r="O117" s="215">
        <f>O100+O116</f>
        <v>737550.9000000001</v>
      </c>
      <c r="P117" s="215"/>
      <c r="Q117" s="215">
        <f>Q100+Q116</f>
        <v>3534873.43823</v>
      </c>
      <c r="R117" s="215">
        <f>R100+R116</f>
        <v>15603475.07459</v>
      </c>
      <c r="S117" s="215">
        <f>S100+S116</f>
        <v>135106.372381262</v>
      </c>
      <c r="T117" s="215">
        <f>T100+T116</f>
        <v>722229.7000000002</v>
      </c>
      <c r="U117" s="215"/>
      <c r="V117" s="215"/>
      <c r="W117" s="47"/>
      <c r="X117" s="47"/>
      <c r="Y117" s="92"/>
      <c r="Z117" s="75"/>
      <c r="AA117" s="75"/>
      <c r="AB117" s="75"/>
      <c r="AC117" s="75"/>
      <c r="AD117" s="83"/>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row>
    <row r="118" spans="1:78" ht="29.25" customHeight="1" hidden="1">
      <c r="A118" s="228"/>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48"/>
      <c r="X118" s="48"/>
      <c r="Y118" s="92"/>
      <c r="Z118" s="76"/>
      <c r="AA118" s="76"/>
      <c r="AB118" s="73"/>
      <c r="AC118" s="76"/>
      <c r="AD118" s="77"/>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row>
    <row r="119" spans="1:78" s="8" customFormat="1" ht="10.5" customHeight="1">
      <c r="A119" s="26"/>
      <c r="B119" s="27"/>
      <c r="C119" s="28"/>
      <c r="D119" s="29"/>
      <c r="E119" s="30"/>
      <c r="F119" s="31"/>
      <c r="G119" s="31"/>
      <c r="H119" s="123"/>
      <c r="I119" s="31"/>
      <c r="J119" s="31"/>
      <c r="K119" s="31"/>
      <c r="L119" s="31"/>
      <c r="M119" s="31"/>
      <c r="N119" s="31"/>
      <c r="O119" s="31"/>
      <c r="P119" s="31"/>
      <c r="Q119" s="112"/>
      <c r="R119" s="31"/>
      <c r="S119" s="31"/>
      <c r="T119" s="31"/>
      <c r="U119" s="31"/>
      <c r="V119" s="31"/>
      <c r="W119" s="20"/>
      <c r="X119" s="20"/>
      <c r="Y119" s="90"/>
      <c r="Z119" s="84"/>
      <c r="AA119" s="84"/>
      <c r="AB119" s="73"/>
      <c r="AC119" s="84"/>
      <c r="AD119" s="73"/>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row>
    <row r="120" spans="1:78" ht="15.75">
      <c r="A120" s="32" t="s">
        <v>58</v>
      </c>
      <c r="B120" s="59"/>
      <c r="C120" s="33"/>
      <c r="D120" s="34"/>
      <c r="E120" s="26"/>
      <c r="F120" s="35"/>
      <c r="G120" s="35"/>
      <c r="H120" s="122"/>
      <c r="I120" s="35"/>
      <c r="J120" s="35"/>
      <c r="K120" s="35"/>
      <c r="L120" s="35"/>
      <c r="M120" s="35"/>
      <c r="N120" s="35"/>
      <c r="O120" s="35"/>
      <c r="P120" s="35"/>
      <c r="Q120" s="113"/>
      <c r="R120" s="35"/>
      <c r="S120" s="35"/>
      <c r="T120" s="35"/>
      <c r="U120" s="35"/>
      <c r="V120" s="35"/>
      <c r="W120" s="20"/>
      <c r="X120" s="20"/>
      <c r="Y120" s="89"/>
      <c r="Z120" s="84"/>
      <c r="AA120" s="84"/>
      <c r="AB120" s="73"/>
      <c r="AC120" s="84"/>
      <c r="AD120" s="73"/>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row>
    <row r="121" spans="1:78" ht="15.75">
      <c r="A121" s="36"/>
      <c r="B121" s="60"/>
      <c r="C121" s="38"/>
      <c r="D121" s="39"/>
      <c r="E121" s="36"/>
      <c r="F121" s="40"/>
      <c r="G121" s="40"/>
      <c r="I121" s="40"/>
      <c r="J121" s="40"/>
      <c r="K121" s="40"/>
      <c r="L121" s="40"/>
      <c r="M121" s="40"/>
      <c r="N121" s="40"/>
      <c r="O121" s="40"/>
      <c r="P121" s="40"/>
      <c r="Q121" s="114"/>
      <c r="R121" s="40"/>
      <c r="S121" s="40"/>
      <c r="T121" s="40"/>
      <c r="U121" s="40"/>
      <c r="V121" s="40"/>
      <c r="W121" s="37"/>
      <c r="X121" s="37"/>
      <c r="Y121" s="90"/>
      <c r="Z121" s="73"/>
      <c r="AA121" s="73"/>
      <c r="AB121" s="73"/>
      <c r="AC121" s="73"/>
      <c r="AD121" s="73"/>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row>
    <row r="122" spans="1:78" ht="15.75">
      <c r="A122" s="36"/>
      <c r="B122" s="60"/>
      <c r="C122" s="38"/>
      <c r="D122" s="39"/>
      <c r="E122" s="36"/>
      <c r="F122" s="40"/>
      <c r="G122" s="40"/>
      <c r="I122" s="40"/>
      <c r="J122" s="40"/>
      <c r="K122" s="40"/>
      <c r="L122" s="40"/>
      <c r="M122" s="40"/>
      <c r="N122" s="40"/>
      <c r="O122" s="40"/>
      <c r="P122" s="40"/>
      <c r="Q122" s="114"/>
      <c r="R122" s="40"/>
      <c r="S122" s="40"/>
      <c r="T122" s="40"/>
      <c r="U122" s="40"/>
      <c r="V122" s="40"/>
      <c r="W122" s="37"/>
      <c r="X122" s="37"/>
      <c r="Y122" s="91"/>
      <c r="Z122" s="73"/>
      <c r="AA122" s="73"/>
      <c r="AB122" s="73"/>
      <c r="AC122" s="73"/>
      <c r="AD122" s="73"/>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row>
    <row r="123" spans="2:78" ht="15.75">
      <c r="B123" s="97"/>
      <c r="C123" s="98"/>
      <c r="D123" s="99"/>
      <c r="E123" s="100"/>
      <c r="F123" s="10"/>
      <c r="G123" s="10"/>
      <c r="L123" s="10"/>
      <c r="M123" s="10"/>
      <c r="N123" s="55"/>
      <c r="O123" s="55"/>
      <c r="P123" s="55"/>
      <c r="Q123" s="115"/>
      <c r="R123" s="10"/>
      <c r="W123" s="102"/>
      <c r="X123" s="102"/>
      <c r="Y123" s="91"/>
      <c r="Z123" s="73"/>
      <c r="AA123" s="73"/>
      <c r="AB123" s="73"/>
      <c r="AC123" s="73"/>
      <c r="AD123" s="73"/>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row>
    <row r="124" spans="2:78" ht="45.75" customHeight="1">
      <c r="B124" s="97"/>
      <c r="C124" s="98"/>
      <c r="D124" s="99"/>
      <c r="E124" s="100"/>
      <c r="F124" s="10"/>
      <c r="G124" s="129">
        <f>G117+H117+I117+J117</f>
        <v>22345434.892019544</v>
      </c>
      <c r="H124" s="129"/>
      <c r="I124" s="129"/>
      <c r="J124" s="129"/>
      <c r="K124" s="129"/>
      <c r="L124" s="129">
        <f>L117+M117+N117+O117</f>
        <v>21031607.144032262</v>
      </c>
      <c r="M124" s="129"/>
      <c r="N124" s="130"/>
      <c r="O124" s="130"/>
      <c r="P124" s="130"/>
      <c r="Q124" s="130">
        <f>Q117+R117+S117+T117</f>
        <v>19995684.58520126</v>
      </c>
      <c r="R124" s="10"/>
      <c r="W124" s="102"/>
      <c r="X124" s="102"/>
      <c r="Y124" s="90"/>
      <c r="Z124" s="73"/>
      <c r="AA124" s="73"/>
      <c r="AB124" s="73"/>
      <c r="AC124" s="73"/>
      <c r="AD124" s="73"/>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row>
    <row r="125" spans="2:78" ht="18">
      <c r="B125" s="97"/>
      <c r="C125" s="98"/>
      <c r="D125" s="99"/>
      <c r="E125" s="100"/>
      <c r="F125" s="10"/>
      <c r="G125" s="129"/>
      <c r="H125" s="129"/>
      <c r="I125" s="129"/>
      <c r="J125" s="129"/>
      <c r="K125" s="129"/>
      <c r="L125" s="129"/>
      <c r="M125" s="129"/>
      <c r="N125" s="130"/>
      <c r="O125" s="130"/>
      <c r="P125" s="130"/>
      <c r="Q125" s="131"/>
      <c r="R125" s="10"/>
      <c r="W125" s="102"/>
      <c r="X125" s="102"/>
      <c r="Y125" s="90"/>
      <c r="Z125" s="73"/>
      <c r="AA125" s="73"/>
      <c r="AB125" s="73"/>
      <c r="AC125" s="73"/>
      <c r="AD125" s="73"/>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row>
    <row r="126" spans="2:78" ht="18">
      <c r="B126" s="97"/>
      <c r="C126" s="98"/>
      <c r="D126" s="99"/>
      <c r="E126" s="100"/>
      <c r="F126" s="10"/>
      <c r="G126" s="129"/>
      <c r="H126" s="129"/>
      <c r="I126" s="129"/>
      <c r="J126" s="129"/>
      <c r="K126" s="129"/>
      <c r="L126" s="129">
        <f>L124/G124*100</f>
        <v>94.12037512657002</v>
      </c>
      <c r="M126" s="129"/>
      <c r="N126" s="130"/>
      <c r="O126" s="130"/>
      <c r="P126" s="130"/>
      <c r="Q126" s="131">
        <f>Q124/G124*100</f>
        <v>89.4844279461418</v>
      </c>
      <c r="R126" s="10"/>
      <c r="W126" s="102"/>
      <c r="X126" s="102"/>
      <c r="Y126" s="89"/>
      <c r="Z126" s="73"/>
      <c r="AA126" s="73"/>
      <c r="AB126" s="73"/>
      <c r="AC126" s="73"/>
      <c r="AD126" s="73"/>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row>
    <row r="127" spans="2:78" ht="15.75">
      <c r="B127" s="97"/>
      <c r="C127" s="98"/>
      <c r="D127" s="99"/>
      <c r="E127" s="100"/>
      <c r="F127" s="10"/>
      <c r="G127" s="10"/>
      <c r="L127" s="10"/>
      <c r="M127" s="10"/>
      <c r="N127" s="55"/>
      <c r="O127" s="55"/>
      <c r="P127" s="55"/>
      <c r="Q127" s="116"/>
      <c r="R127" s="10"/>
      <c r="W127" s="102"/>
      <c r="X127" s="102"/>
      <c r="Y127" s="89"/>
      <c r="Z127" s="73"/>
      <c r="AA127" s="73"/>
      <c r="AB127" s="73"/>
      <c r="AC127" s="73"/>
      <c r="AD127" s="73"/>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row>
    <row r="128" spans="2:78" ht="15.75">
      <c r="B128" s="97"/>
      <c r="C128" s="98"/>
      <c r="D128" s="99"/>
      <c r="E128" s="100"/>
      <c r="F128" s="10"/>
      <c r="G128" s="10"/>
      <c r="L128" s="10"/>
      <c r="M128" s="10"/>
      <c r="N128" s="55"/>
      <c r="O128" s="55"/>
      <c r="P128" s="55"/>
      <c r="Q128" s="116"/>
      <c r="R128" s="10"/>
      <c r="W128" s="102"/>
      <c r="X128" s="102"/>
      <c r="Y128" s="89"/>
      <c r="Z128" s="73"/>
      <c r="AA128" s="73"/>
      <c r="AB128" s="73"/>
      <c r="AC128" s="73"/>
      <c r="AD128" s="73"/>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row>
    <row r="129" spans="2:78" ht="15.75">
      <c r="B129" s="97"/>
      <c r="C129" s="103"/>
      <c r="D129" s="104"/>
      <c r="E129" s="105"/>
      <c r="F129" s="55"/>
      <c r="G129" s="106"/>
      <c r="H129" s="128"/>
      <c r="I129" s="106"/>
      <c r="J129" s="106"/>
      <c r="K129" s="106"/>
      <c r="L129" s="55"/>
      <c r="M129" s="10"/>
      <c r="N129" s="55"/>
      <c r="O129" s="55"/>
      <c r="P129" s="55"/>
      <c r="Q129" s="116"/>
      <c r="R129" s="10"/>
      <c r="W129" s="102"/>
      <c r="X129" s="102"/>
      <c r="Y129" s="89"/>
      <c r="Z129" s="73"/>
      <c r="AA129" s="73"/>
      <c r="AB129" s="73"/>
      <c r="AC129" s="73"/>
      <c r="AD129" s="73"/>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row>
    <row r="130" spans="2:78" ht="15.75">
      <c r="B130" s="97"/>
      <c r="C130" s="98"/>
      <c r="D130" s="99"/>
      <c r="E130" s="100"/>
      <c r="F130" s="10"/>
      <c r="G130" s="10"/>
      <c r="L130" s="10"/>
      <c r="M130" s="10"/>
      <c r="N130" s="55"/>
      <c r="O130" s="55"/>
      <c r="P130" s="55"/>
      <c r="Q130" s="116"/>
      <c r="R130" s="10"/>
      <c r="W130" s="102"/>
      <c r="X130" s="102"/>
      <c r="Y130" s="89"/>
      <c r="Z130" s="73"/>
      <c r="AA130" s="73"/>
      <c r="AB130" s="73"/>
      <c r="AC130" s="73"/>
      <c r="AD130" s="73"/>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row>
    <row r="131" spans="2:78" ht="15.75">
      <c r="B131" s="97"/>
      <c r="C131" s="98"/>
      <c r="D131" s="99"/>
      <c r="E131" s="100"/>
      <c r="F131" s="10"/>
      <c r="G131" s="10"/>
      <c r="L131" s="10"/>
      <c r="M131" s="10"/>
      <c r="N131" s="55"/>
      <c r="O131" s="55"/>
      <c r="P131" s="55"/>
      <c r="Q131" s="116"/>
      <c r="R131" s="10"/>
      <c r="W131" s="102"/>
      <c r="X131" s="102"/>
      <c r="Y131" s="89"/>
      <c r="Z131" s="73"/>
      <c r="AA131" s="73"/>
      <c r="AB131" s="73"/>
      <c r="AC131" s="73"/>
      <c r="AD131" s="73"/>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row>
    <row r="132" spans="2:30" ht="18.75">
      <c r="B132" s="97"/>
      <c r="C132" s="98"/>
      <c r="D132" s="99"/>
      <c r="E132" s="100"/>
      <c r="F132" s="10"/>
      <c r="G132" s="10"/>
      <c r="L132" s="10"/>
      <c r="M132" s="10"/>
      <c r="N132" s="55"/>
      <c r="O132" s="55"/>
      <c r="P132" s="55"/>
      <c r="Q132" s="116"/>
      <c r="R132" s="10"/>
      <c r="V132" s="107"/>
      <c r="W132" s="102"/>
      <c r="X132" s="102"/>
      <c r="Y132" s="89"/>
      <c r="Z132" s="93"/>
      <c r="AA132" s="93"/>
      <c r="AB132" s="94"/>
      <c r="AC132" s="93"/>
      <c r="AD132" s="93"/>
    </row>
    <row r="133" spans="2:30" ht="18.75">
      <c r="B133" s="97"/>
      <c r="C133" s="98"/>
      <c r="D133" s="99"/>
      <c r="E133" s="100"/>
      <c r="F133" s="10"/>
      <c r="G133" s="10"/>
      <c r="J133" s="107"/>
      <c r="L133" s="10"/>
      <c r="M133" s="10"/>
      <c r="N133" s="55"/>
      <c r="O133" s="55"/>
      <c r="P133" s="55"/>
      <c r="Q133" s="116"/>
      <c r="R133" s="10"/>
      <c r="W133" s="102"/>
      <c r="X133" s="102"/>
      <c r="Y133" s="89"/>
      <c r="Z133" s="93"/>
      <c r="AA133" s="93"/>
      <c r="AB133" s="94"/>
      <c r="AC133" s="93"/>
      <c r="AD133" s="93"/>
    </row>
    <row r="134" spans="2:30" ht="15.75">
      <c r="B134" s="97"/>
      <c r="C134" s="98"/>
      <c r="D134" s="99"/>
      <c r="E134" s="100"/>
      <c r="F134" s="10"/>
      <c r="G134" s="10"/>
      <c r="L134" s="10"/>
      <c r="M134" s="10"/>
      <c r="N134" s="55"/>
      <c r="O134" s="55"/>
      <c r="P134" s="55"/>
      <c r="Q134" s="116"/>
      <c r="R134" s="10"/>
      <c r="W134" s="102"/>
      <c r="X134" s="102"/>
      <c r="Y134" s="89"/>
      <c r="Z134" s="93"/>
      <c r="AA134" s="93"/>
      <c r="AB134" s="94"/>
      <c r="AC134" s="93"/>
      <c r="AD134" s="93"/>
    </row>
    <row r="135" spans="2:30" ht="15.75">
      <c r="B135" s="97"/>
      <c r="C135" s="98"/>
      <c r="D135" s="99"/>
      <c r="E135" s="100"/>
      <c r="F135" s="10"/>
      <c r="G135" s="10"/>
      <c r="L135" s="10"/>
      <c r="M135" s="10"/>
      <c r="N135" s="55"/>
      <c r="O135" s="55"/>
      <c r="P135" s="55"/>
      <c r="Q135" s="116"/>
      <c r="R135" s="10"/>
      <c r="W135" s="102"/>
      <c r="X135" s="102"/>
      <c r="Y135" s="89"/>
      <c r="Z135" s="93"/>
      <c r="AA135" s="93"/>
      <c r="AB135" s="94"/>
      <c r="AC135" s="93"/>
      <c r="AD135" s="93"/>
    </row>
    <row r="136" spans="2:30" ht="15.75">
      <c r="B136" s="97"/>
      <c r="C136" s="98"/>
      <c r="D136" s="99"/>
      <c r="E136" s="100"/>
      <c r="F136" s="10"/>
      <c r="G136" s="10"/>
      <c r="L136" s="10"/>
      <c r="M136" s="10"/>
      <c r="N136" s="55"/>
      <c r="O136" s="55"/>
      <c r="P136" s="55"/>
      <c r="Q136" s="116"/>
      <c r="R136" s="10"/>
      <c r="W136" s="102"/>
      <c r="X136" s="102"/>
      <c r="Y136" s="89"/>
      <c r="Z136" s="93"/>
      <c r="AA136" s="93"/>
      <c r="AB136" s="94"/>
      <c r="AC136" s="93"/>
      <c r="AD136" s="93"/>
    </row>
    <row r="137" spans="2:30" ht="15.75">
      <c r="B137" s="97"/>
      <c r="C137" s="98"/>
      <c r="D137" s="99"/>
      <c r="E137" s="100"/>
      <c r="F137" s="10"/>
      <c r="G137" s="10"/>
      <c r="L137" s="10"/>
      <c r="M137" s="10"/>
      <c r="N137" s="101"/>
      <c r="O137" s="55"/>
      <c r="P137" s="55"/>
      <c r="Q137" s="116"/>
      <c r="R137" s="10"/>
      <c r="W137" s="102"/>
      <c r="X137" s="102"/>
      <c r="Y137" s="89"/>
      <c r="Z137" s="93"/>
      <c r="AA137" s="93"/>
      <c r="AB137" s="94"/>
      <c r="AC137" s="93"/>
      <c r="AD137" s="93"/>
    </row>
    <row r="138" spans="2:30" ht="15.75">
      <c r="B138" s="97"/>
      <c r="C138" s="98"/>
      <c r="D138" s="99"/>
      <c r="E138" s="100"/>
      <c r="F138" s="10"/>
      <c r="G138" s="10"/>
      <c r="L138" s="10"/>
      <c r="M138" s="10"/>
      <c r="N138" s="55"/>
      <c r="O138" s="55"/>
      <c r="P138" s="55"/>
      <c r="Q138" s="116"/>
      <c r="R138" s="10"/>
      <c r="W138" s="102"/>
      <c r="X138" s="102"/>
      <c r="Y138" s="89"/>
      <c r="Z138" s="93"/>
      <c r="AA138" s="93"/>
      <c r="AB138" s="94"/>
      <c r="AC138" s="93"/>
      <c r="AD138" s="93"/>
    </row>
    <row r="139" spans="2:30" ht="15.75">
      <c r="B139" s="97"/>
      <c r="C139" s="98"/>
      <c r="D139" s="99"/>
      <c r="E139" s="100"/>
      <c r="F139" s="10"/>
      <c r="G139" s="10"/>
      <c r="L139" s="10"/>
      <c r="M139" s="10"/>
      <c r="N139" s="55"/>
      <c r="O139" s="55"/>
      <c r="P139" s="55"/>
      <c r="Q139" s="116"/>
      <c r="R139" s="10"/>
      <c r="W139" s="102"/>
      <c r="X139" s="102"/>
      <c r="Y139" s="89"/>
      <c r="Z139" s="93"/>
      <c r="AA139" s="93"/>
      <c r="AB139" s="94"/>
      <c r="AC139" s="93"/>
      <c r="AD139" s="93"/>
    </row>
    <row r="140" spans="2:30" ht="15.75">
      <c r="B140" s="97"/>
      <c r="C140" s="98"/>
      <c r="D140" s="99"/>
      <c r="E140" s="100"/>
      <c r="F140" s="10"/>
      <c r="G140" s="10"/>
      <c r="L140" s="10"/>
      <c r="M140" s="10"/>
      <c r="Q140" s="117"/>
      <c r="R140" s="10"/>
      <c r="W140" s="102"/>
      <c r="X140" s="102"/>
      <c r="Y140" s="89"/>
      <c r="Z140" s="93"/>
      <c r="AA140" s="93"/>
      <c r="AB140" s="94"/>
      <c r="AC140" s="93"/>
      <c r="AD140" s="93"/>
    </row>
    <row r="141" spans="2:30" ht="15.75">
      <c r="B141" s="97"/>
      <c r="C141" s="98"/>
      <c r="D141" s="99"/>
      <c r="E141" s="100"/>
      <c r="F141" s="10"/>
      <c r="G141" s="10"/>
      <c r="L141" s="10"/>
      <c r="M141" s="10"/>
      <c r="Q141" s="117"/>
      <c r="R141" s="10"/>
      <c r="W141" s="102"/>
      <c r="X141" s="102"/>
      <c r="Y141" s="89"/>
      <c r="Z141" s="93"/>
      <c r="AA141" s="93"/>
      <c r="AB141" s="94"/>
      <c r="AC141" s="93"/>
      <c r="AD141" s="93"/>
    </row>
    <row r="142" spans="2:30" ht="15.75">
      <c r="B142" s="97"/>
      <c r="C142" s="98"/>
      <c r="D142" s="99"/>
      <c r="E142" s="100"/>
      <c r="F142" s="10"/>
      <c r="G142" s="10"/>
      <c r="L142" s="10"/>
      <c r="M142" s="10"/>
      <c r="Q142" s="117"/>
      <c r="R142" s="10"/>
      <c r="W142" s="102"/>
      <c r="X142" s="102"/>
      <c r="Y142" s="89"/>
      <c r="Z142" s="93"/>
      <c r="AA142" s="93"/>
      <c r="AB142" s="94"/>
      <c r="AC142" s="93"/>
      <c r="AD142" s="93"/>
    </row>
    <row r="143" spans="2:30" ht="15.75">
      <c r="B143" s="97"/>
      <c r="C143" s="98"/>
      <c r="D143" s="99"/>
      <c r="E143" s="100"/>
      <c r="F143" s="10"/>
      <c r="G143" s="10"/>
      <c r="L143" s="10"/>
      <c r="M143" s="10"/>
      <c r="Q143" s="117"/>
      <c r="R143" s="10"/>
      <c r="W143" s="102"/>
      <c r="X143" s="102"/>
      <c r="Y143" s="89"/>
      <c r="Z143" s="93"/>
      <c r="AA143" s="93"/>
      <c r="AB143" s="94"/>
      <c r="AC143" s="93"/>
      <c r="AD143" s="93"/>
    </row>
    <row r="144" spans="2:30" ht="15.75">
      <c r="B144" s="97"/>
      <c r="C144" s="98"/>
      <c r="D144" s="99"/>
      <c r="E144" s="100"/>
      <c r="F144" s="10"/>
      <c r="G144" s="10"/>
      <c r="L144" s="10"/>
      <c r="M144" s="10"/>
      <c r="Q144" s="117"/>
      <c r="R144" s="10"/>
      <c r="W144" s="102"/>
      <c r="X144" s="102"/>
      <c r="Y144" s="89"/>
      <c r="Z144" s="93"/>
      <c r="AA144" s="93"/>
      <c r="AB144" s="94"/>
      <c r="AC144" s="93"/>
      <c r="AD144" s="93"/>
    </row>
    <row r="145" spans="2:30" ht="15.75">
      <c r="B145" s="97"/>
      <c r="C145" s="98"/>
      <c r="D145" s="99"/>
      <c r="E145" s="100"/>
      <c r="F145" s="10"/>
      <c r="G145" s="10"/>
      <c r="L145" s="10"/>
      <c r="M145" s="10"/>
      <c r="Q145" s="117"/>
      <c r="R145" s="10"/>
      <c r="W145" s="102"/>
      <c r="X145" s="102"/>
      <c r="Y145" s="95"/>
      <c r="Z145" s="93"/>
      <c r="AA145" s="93"/>
      <c r="AB145" s="94"/>
      <c r="AC145" s="93"/>
      <c r="AD145" s="93"/>
    </row>
    <row r="146" spans="2:30" ht="15.75">
      <c r="B146" s="97"/>
      <c r="C146" s="98"/>
      <c r="D146" s="99"/>
      <c r="E146" s="100"/>
      <c r="F146" s="10"/>
      <c r="G146" s="10"/>
      <c r="L146" s="10"/>
      <c r="M146" s="10"/>
      <c r="Q146" s="117"/>
      <c r="R146" s="10"/>
      <c r="W146" s="102"/>
      <c r="X146" s="102"/>
      <c r="Y146" s="89"/>
      <c r="Z146" s="93"/>
      <c r="AA146" s="93"/>
      <c r="AB146" s="94"/>
      <c r="AC146" s="93"/>
      <c r="AD146" s="93"/>
    </row>
    <row r="147" spans="2:30" ht="15.75">
      <c r="B147" s="97"/>
      <c r="C147" s="98"/>
      <c r="D147" s="99"/>
      <c r="E147" s="100"/>
      <c r="F147" s="10"/>
      <c r="G147" s="10"/>
      <c r="L147" s="10"/>
      <c r="M147" s="10"/>
      <c r="Q147" s="117"/>
      <c r="R147" s="10"/>
      <c r="W147" s="102"/>
      <c r="X147" s="102"/>
      <c r="Y147" s="89"/>
      <c r="Z147" s="93"/>
      <c r="AA147" s="93"/>
      <c r="AB147" s="94"/>
      <c r="AC147" s="93"/>
      <c r="AD147" s="93"/>
    </row>
    <row r="148" spans="2:30" ht="15.75">
      <c r="B148" s="97"/>
      <c r="C148" s="98"/>
      <c r="D148" s="99"/>
      <c r="E148" s="100"/>
      <c r="F148" s="10"/>
      <c r="G148" s="10"/>
      <c r="L148" s="10"/>
      <c r="M148" s="10"/>
      <c r="Q148" s="117"/>
      <c r="R148" s="10"/>
      <c r="W148" s="102"/>
      <c r="X148" s="102"/>
      <c r="Y148" s="90"/>
      <c r="Z148" s="93"/>
      <c r="AA148" s="93"/>
      <c r="AB148" s="94"/>
      <c r="AC148" s="93"/>
      <c r="AD148" s="93"/>
    </row>
    <row r="149" spans="2:30" ht="15.75">
      <c r="B149" s="97"/>
      <c r="C149" s="98"/>
      <c r="D149" s="99"/>
      <c r="E149" s="100"/>
      <c r="F149" s="10"/>
      <c r="G149" s="10"/>
      <c r="L149" s="10"/>
      <c r="M149" s="10"/>
      <c r="Q149" s="117"/>
      <c r="R149" s="10"/>
      <c r="W149" s="102"/>
      <c r="X149" s="102"/>
      <c r="Y149" s="90"/>
      <c r="Z149" s="93"/>
      <c r="AA149" s="93"/>
      <c r="AB149" s="94"/>
      <c r="AC149" s="93"/>
      <c r="AD149" s="93"/>
    </row>
    <row r="150" spans="2:30" ht="15.75">
      <c r="B150" s="97"/>
      <c r="C150" s="98"/>
      <c r="D150" s="99"/>
      <c r="E150" s="100"/>
      <c r="F150" s="10"/>
      <c r="G150" s="10"/>
      <c r="L150" s="10"/>
      <c r="M150" s="10"/>
      <c r="Q150" s="117"/>
      <c r="R150" s="10"/>
      <c r="W150" s="102"/>
      <c r="X150" s="102"/>
      <c r="Y150" s="90"/>
      <c r="Z150" s="93"/>
      <c r="AA150" s="93"/>
      <c r="AB150" s="94"/>
      <c r="AC150" s="93"/>
      <c r="AD150" s="93"/>
    </row>
    <row r="151" spans="2:30" ht="15.75">
      <c r="B151" s="97"/>
      <c r="C151" s="98"/>
      <c r="D151" s="99"/>
      <c r="E151" s="100"/>
      <c r="F151" s="10"/>
      <c r="G151" s="10"/>
      <c r="L151" s="10"/>
      <c r="M151" s="10"/>
      <c r="Q151" s="117"/>
      <c r="R151" s="10"/>
      <c r="W151" s="102"/>
      <c r="X151" s="102"/>
      <c r="Y151" s="90"/>
      <c r="Z151" s="93"/>
      <c r="AA151" s="93"/>
      <c r="AB151" s="94"/>
      <c r="AC151" s="93"/>
      <c r="AD151" s="93"/>
    </row>
    <row r="152" spans="2:30" ht="15.75">
      <c r="B152" s="97"/>
      <c r="C152" s="98"/>
      <c r="D152" s="99"/>
      <c r="E152" s="100"/>
      <c r="F152" s="10"/>
      <c r="G152" s="10"/>
      <c r="L152" s="10"/>
      <c r="M152" s="10"/>
      <c r="Q152" s="117"/>
      <c r="R152" s="10"/>
      <c r="W152" s="102"/>
      <c r="X152" s="102"/>
      <c r="Y152" s="90"/>
      <c r="Z152" s="93"/>
      <c r="AA152" s="93"/>
      <c r="AB152" s="94"/>
      <c r="AC152" s="93"/>
      <c r="AD152" s="93"/>
    </row>
    <row r="153" spans="2:30" ht="15.75">
      <c r="B153" s="97"/>
      <c r="C153" s="98"/>
      <c r="D153" s="99"/>
      <c r="E153" s="100"/>
      <c r="F153" s="10"/>
      <c r="G153" s="10"/>
      <c r="L153" s="10"/>
      <c r="M153" s="10"/>
      <c r="Q153" s="117"/>
      <c r="R153" s="10"/>
      <c r="W153" s="102"/>
      <c r="X153" s="102"/>
      <c r="Y153" s="90"/>
      <c r="Z153" s="93"/>
      <c r="AA153" s="93"/>
      <c r="AB153" s="94"/>
      <c r="AC153" s="93"/>
      <c r="AD153" s="93"/>
    </row>
    <row r="154" spans="2:30" ht="15.75">
      <c r="B154" s="97"/>
      <c r="C154" s="98"/>
      <c r="D154" s="99"/>
      <c r="E154" s="100"/>
      <c r="F154" s="10"/>
      <c r="G154" s="10"/>
      <c r="L154" s="10"/>
      <c r="M154" s="10"/>
      <c r="Q154" s="117"/>
      <c r="R154" s="10"/>
      <c r="W154" s="102"/>
      <c r="X154" s="102"/>
      <c r="Y154" s="90"/>
      <c r="Z154" s="93"/>
      <c r="AA154" s="93"/>
      <c r="AB154" s="94"/>
      <c r="AC154" s="93"/>
      <c r="AD154" s="93"/>
    </row>
    <row r="155" spans="2:30" ht="15.75">
      <c r="B155" s="97"/>
      <c r="C155" s="98"/>
      <c r="D155" s="99"/>
      <c r="E155" s="100"/>
      <c r="F155" s="10"/>
      <c r="G155" s="10"/>
      <c r="L155" s="10"/>
      <c r="M155" s="10"/>
      <c r="Q155" s="117"/>
      <c r="R155" s="10"/>
      <c r="W155" s="102"/>
      <c r="X155" s="102"/>
      <c r="Y155" s="90"/>
      <c r="Z155" s="93"/>
      <c r="AA155" s="93"/>
      <c r="AB155" s="94"/>
      <c r="AC155" s="93"/>
      <c r="AD155" s="93"/>
    </row>
    <row r="156" spans="2:30" ht="15.75">
      <c r="B156" s="97"/>
      <c r="C156" s="98"/>
      <c r="D156" s="99"/>
      <c r="E156" s="100"/>
      <c r="F156" s="10"/>
      <c r="G156" s="10"/>
      <c r="L156" s="10"/>
      <c r="M156" s="10"/>
      <c r="Q156" s="117"/>
      <c r="R156" s="10"/>
      <c r="W156" s="102"/>
      <c r="X156" s="102"/>
      <c r="Y156" s="90"/>
      <c r="Z156" s="93"/>
      <c r="AA156" s="93"/>
      <c r="AB156" s="94"/>
      <c r="AC156" s="93"/>
      <c r="AD156" s="93"/>
    </row>
    <row r="157" spans="2:30" ht="15.75">
      <c r="B157" s="97"/>
      <c r="C157" s="98"/>
      <c r="D157" s="99"/>
      <c r="E157" s="100"/>
      <c r="F157" s="10"/>
      <c r="G157" s="10"/>
      <c r="L157" s="10"/>
      <c r="M157" s="10"/>
      <c r="Q157" s="117"/>
      <c r="R157" s="10"/>
      <c r="W157" s="102"/>
      <c r="X157" s="102"/>
      <c r="Y157" s="90"/>
      <c r="Z157" s="93"/>
      <c r="AA157" s="93"/>
      <c r="AB157" s="94"/>
      <c r="AC157" s="93"/>
      <c r="AD157" s="93"/>
    </row>
    <row r="158" spans="2:30" ht="15.75">
      <c r="B158" s="97"/>
      <c r="C158" s="98"/>
      <c r="D158" s="99"/>
      <c r="E158" s="100"/>
      <c r="F158" s="10"/>
      <c r="G158" s="10"/>
      <c r="L158" s="10"/>
      <c r="M158" s="10"/>
      <c r="Q158" s="117"/>
      <c r="R158" s="10"/>
      <c r="W158" s="102"/>
      <c r="X158" s="102"/>
      <c r="Y158" s="90"/>
      <c r="Z158" s="93"/>
      <c r="AA158" s="93"/>
      <c r="AB158" s="94"/>
      <c r="AC158" s="93"/>
      <c r="AD158" s="93"/>
    </row>
    <row r="159" spans="2:30" ht="15.75">
      <c r="B159" s="97"/>
      <c r="C159" s="98"/>
      <c r="D159" s="99"/>
      <c r="E159" s="100"/>
      <c r="F159" s="10"/>
      <c r="G159" s="10"/>
      <c r="L159" s="10"/>
      <c r="M159" s="10"/>
      <c r="Q159" s="117"/>
      <c r="R159" s="10"/>
      <c r="W159" s="102"/>
      <c r="X159" s="102"/>
      <c r="Y159" s="90"/>
      <c r="Z159" s="93"/>
      <c r="AA159" s="93"/>
      <c r="AB159" s="94"/>
      <c r="AC159" s="93"/>
      <c r="AD159" s="93"/>
    </row>
    <row r="160" spans="2:30" ht="15.75">
      <c r="B160" s="97"/>
      <c r="C160" s="98"/>
      <c r="D160" s="99"/>
      <c r="E160" s="100"/>
      <c r="F160" s="10"/>
      <c r="G160" s="10"/>
      <c r="L160" s="10"/>
      <c r="M160" s="10"/>
      <c r="Q160" s="117"/>
      <c r="R160" s="10"/>
      <c r="W160" s="102"/>
      <c r="X160" s="102"/>
      <c r="Y160" s="90"/>
      <c r="Z160" s="93"/>
      <c r="AA160" s="93"/>
      <c r="AB160" s="94"/>
      <c r="AC160" s="93"/>
      <c r="AD160" s="93"/>
    </row>
    <row r="161" spans="2:30" ht="15.75">
      <c r="B161" s="97"/>
      <c r="C161" s="98"/>
      <c r="D161" s="99"/>
      <c r="E161" s="100"/>
      <c r="F161" s="10"/>
      <c r="G161" s="10"/>
      <c r="L161" s="10"/>
      <c r="M161" s="10"/>
      <c r="Q161" s="117"/>
      <c r="R161" s="10"/>
      <c r="W161" s="102"/>
      <c r="X161" s="102"/>
      <c r="Y161" s="90"/>
      <c r="Z161" s="93"/>
      <c r="AA161" s="93"/>
      <c r="AB161" s="94"/>
      <c r="AC161" s="93"/>
      <c r="AD161" s="93"/>
    </row>
    <row r="162" spans="2:30" ht="15.75">
      <c r="B162" s="97"/>
      <c r="C162" s="98"/>
      <c r="D162" s="99"/>
      <c r="E162" s="100"/>
      <c r="F162" s="10"/>
      <c r="G162" s="10"/>
      <c r="L162" s="10"/>
      <c r="M162" s="10"/>
      <c r="Q162" s="117"/>
      <c r="R162" s="10"/>
      <c r="W162" s="102"/>
      <c r="X162" s="102"/>
      <c r="Y162" s="90"/>
      <c r="Z162" s="93"/>
      <c r="AA162" s="93"/>
      <c r="AB162" s="94"/>
      <c r="AC162" s="93"/>
      <c r="AD162" s="93"/>
    </row>
    <row r="163" spans="2:30" ht="15.75">
      <c r="B163" s="97"/>
      <c r="C163" s="98"/>
      <c r="D163" s="99"/>
      <c r="E163" s="100"/>
      <c r="F163" s="10"/>
      <c r="G163" s="10"/>
      <c r="L163" s="10"/>
      <c r="M163" s="10"/>
      <c r="Q163" s="117"/>
      <c r="R163" s="10"/>
      <c r="W163" s="102"/>
      <c r="X163" s="102"/>
      <c r="Y163" s="90"/>
      <c r="Z163" s="93"/>
      <c r="AA163" s="93"/>
      <c r="AB163" s="94"/>
      <c r="AC163" s="93"/>
      <c r="AD163" s="93"/>
    </row>
    <row r="164" spans="2:30" ht="15.75">
      <c r="B164" s="97"/>
      <c r="C164" s="98"/>
      <c r="D164" s="99"/>
      <c r="E164" s="100"/>
      <c r="F164" s="10"/>
      <c r="G164" s="10"/>
      <c r="L164" s="10"/>
      <c r="M164" s="10"/>
      <c r="Q164" s="117"/>
      <c r="R164" s="10"/>
      <c r="W164" s="102"/>
      <c r="X164" s="102"/>
      <c r="Y164" s="96"/>
      <c r="Z164" s="93"/>
      <c r="AA164" s="93"/>
      <c r="AB164" s="94"/>
      <c r="AC164" s="93"/>
      <c r="AD164" s="93"/>
    </row>
    <row r="165" spans="2:30" ht="15.75">
      <c r="B165" s="97"/>
      <c r="C165" s="98"/>
      <c r="D165" s="99"/>
      <c r="E165" s="100"/>
      <c r="F165" s="10"/>
      <c r="G165" s="10"/>
      <c r="L165" s="10"/>
      <c r="M165" s="10"/>
      <c r="Q165" s="117"/>
      <c r="R165" s="10"/>
      <c r="W165" s="102"/>
      <c r="X165" s="102"/>
      <c r="Y165" s="89"/>
      <c r="Z165" s="93"/>
      <c r="AA165" s="93"/>
      <c r="AB165" s="94"/>
      <c r="AC165" s="93"/>
      <c r="AD165" s="93"/>
    </row>
    <row r="166" spans="2:30" ht="15.75">
      <c r="B166" s="97"/>
      <c r="C166" s="98"/>
      <c r="D166" s="99"/>
      <c r="E166" s="100"/>
      <c r="F166" s="10"/>
      <c r="G166" s="10"/>
      <c r="L166" s="10"/>
      <c r="M166" s="10"/>
      <c r="Q166" s="117"/>
      <c r="R166" s="10"/>
      <c r="W166" s="102"/>
      <c r="X166" s="102"/>
      <c r="Y166" s="89"/>
      <c r="Z166" s="93"/>
      <c r="AA166" s="93"/>
      <c r="AB166" s="94"/>
      <c r="AC166" s="93"/>
      <c r="AD166" s="93"/>
    </row>
    <row r="167" spans="2:30" ht="15.75">
      <c r="B167" s="97"/>
      <c r="C167" s="98"/>
      <c r="D167" s="99"/>
      <c r="E167" s="100"/>
      <c r="F167" s="10"/>
      <c r="G167" s="10"/>
      <c r="L167" s="10"/>
      <c r="M167" s="10"/>
      <c r="Q167" s="117"/>
      <c r="R167" s="10"/>
      <c r="W167" s="102"/>
      <c r="X167" s="102"/>
      <c r="Y167" s="89"/>
      <c r="Z167" s="93"/>
      <c r="AA167" s="93"/>
      <c r="AB167" s="94"/>
      <c r="AC167" s="93"/>
      <c r="AD167" s="93"/>
    </row>
    <row r="168" spans="2:30" ht="15.75">
      <c r="B168" s="97"/>
      <c r="C168" s="98"/>
      <c r="D168" s="99"/>
      <c r="E168" s="100"/>
      <c r="F168" s="10"/>
      <c r="G168" s="10"/>
      <c r="L168" s="10"/>
      <c r="M168" s="10"/>
      <c r="Q168" s="117"/>
      <c r="R168" s="10"/>
      <c r="W168" s="102"/>
      <c r="X168" s="102"/>
      <c r="Y168" s="89"/>
      <c r="Z168" s="93"/>
      <c r="AA168" s="93"/>
      <c r="AB168" s="94"/>
      <c r="AC168" s="93"/>
      <c r="AD168" s="93"/>
    </row>
    <row r="169" spans="2:30" ht="15.75">
      <c r="B169" s="97"/>
      <c r="C169" s="98"/>
      <c r="D169" s="99"/>
      <c r="E169" s="100"/>
      <c r="F169" s="10"/>
      <c r="G169" s="10"/>
      <c r="L169" s="10"/>
      <c r="M169" s="10"/>
      <c r="Q169" s="117"/>
      <c r="R169" s="10"/>
      <c r="W169" s="102"/>
      <c r="X169" s="102"/>
      <c r="Y169" s="89"/>
      <c r="Z169" s="93"/>
      <c r="AA169" s="93"/>
      <c r="AB169" s="94"/>
      <c r="AC169" s="93"/>
      <c r="AD169" s="93"/>
    </row>
    <row r="170" spans="2:30" ht="15.75">
      <c r="B170" s="97"/>
      <c r="C170" s="98"/>
      <c r="D170" s="99"/>
      <c r="E170" s="100"/>
      <c r="F170" s="10"/>
      <c r="G170" s="10"/>
      <c r="L170" s="10"/>
      <c r="M170" s="10"/>
      <c r="Q170" s="117"/>
      <c r="R170" s="10"/>
      <c r="W170" s="102"/>
      <c r="X170" s="102"/>
      <c r="Y170" s="89"/>
      <c r="Z170" s="93"/>
      <c r="AA170" s="93"/>
      <c r="AB170" s="94"/>
      <c r="AC170" s="93"/>
      <c r="AD170" s="93"/>
    </row>
    <row r="171" spans="2:30" ht="15.75">
      <c r="B171" s="97"/>
      <c r="C171" s="98"/>
      <c r="D171" s="99"/>
      <c r="E171" s="100"/>
      <c r="F171" s="10"/>
      <c r="G171" s="10"/>
      <c r="L171" s="10"/>
      <c r="M171" s="10"/>
      <c r="Q171" s="117"/>
      <c r="R171" s="10"/>
      <c r="W171" s="102"/>
      <c r="X171" s="102"/>
      <c r="Y171" s="89"/>
      <c r="Z171" s="93"/>
      <c r="AA171" s="93"/>
      <c r="AB171" s="94"/>
      <c r="AC171" s="93"/>
      <c r="AD171" s="93"/>
    </row>
    <row r="172" spans="2:30" ht="15.75">
      <c r="B172" s="97"/>
      <c r="C172" s="98"/>
      <c r="D172" s="99"/>
      <c r="E172" s="100"/>
      <c r="F172" s="10"/>
      <c r="G172" s="10"/>
      <c r="L172" s="10"/>
      <c r="M172" s="10"/>
      <c r="Q172" s="117"/>
      <c r="R172" s="10"/>
      <c r="W172" s="102"/>
      <c r="X172" s="102"/>
      <c r="Y172" s="89"/>
      <c r="Z172" s="93"/>
      <c r="AA172" s="93"/>
      <c r="AB172" s="94"/>
      <c r="AC172" s="93"/>
      <c r="AD172" s="93"/>
    </row>
    <row r="173" spans="2:30" ht="15.75">
      <c r="B173" s="97"/>
      <c r="C173" s="98"/>
      <c r="D173" s="99"/>
      <c r="E173" s="100"/>
      <c r="F173" s="10"/>
      <c r="G173" s="10"/>
      <c r="L173" s="10"/>
      <c r="M173" s="10"/>
      <c r="Q173" s="117"/>
      <c r="R173" s="10"/>
      <c r="W173" s="102"/>
      <c r="X173" s="102"/>
      <c r="Y173" s="89"/>
      <c r="Z173" s="93"/>
      <c r="AA173" s="93"/>
      <c r="AB173" s="94"/>
      <c r="AC173" s="93"/>
      <c r="AD173" s="93"/>
    </row>
    <row r="174" spans="2:30" ht="15.75">
      <c r="B174" s="97"/>
      <c r="C174" s="98"/>
      <c r="D174" s="99"/>
      <c r="E174" s="100"/>
      <c r="F174" s="10"/>
      <c r="G174" s="10"/>
      <c r="L174" s="10"/>
      <c r="M174" s="10"/>
      <c r="Q174" s="117"/>
      <c r="R174" s="10"/>
      <c r="W174" s="102"/>
      <c r="X174" s="102"/>
      <c r="Y174" s="89"/>
      <c r="Z174" s="93"/>
      <c r="AA174" s="93"/>
      <c r="AB174" s="94"/>
      <c r="AC174" s="93"/>
      <c r="AD174" s="93"/>
    </row>
    <row r="175" spans="2:30" ht="15.75">
      <c r="B175" s="97"/>
      <c r="C175" s="98"/>
      <c r="D175" s="99"/>
      <c r="E175" s="100"/>
      <c r="F175" s="10"/>
      <c r="G175" s="10"/>
      <c r="L175" s="10"/>
      <c r="M175" s="10"/>
      <c r="Q175" s="117"/>
      <c r="R175" s="10"/>
      <c r="W175" s="102"/>
      <c r="X175" s="102"/>
      <c r="Y175" s="89"/>
      <c r="Z175" s="93"/>
      <c r="AA175" s="93"/>
      <c r="AB175" s="94"/>
      <c r="AC175" s="93"/>
      <c r="AD175" s="93"/>
    </row>
    <row r="176" spans="2:30" ht="15.75">
      <c r="B176" s="97"/>
      <c r="C176" s="98"/>
      <c r="D176" s="99"/>
      <c r="E176" s="100"/>
      <c r="F176" s="10"/>
      <c r="G176" s="10"/>
      <c r="L176" s="10"/>
      <c r="M176" s="10"/>
      <c r="Q176" s="117"/>
      <c r="R176" s="10"/>
      <c r="W176" s="102"/>
      <c r="X176" s="102"/>
      <c r="Y176" s="89"/>
      <c r="Z176" s="93"/>
      <c r="AA176" s="93"/>
      <c r="AB176" s="94"/>
      <c r="AC176" s="93"/>
      <c r="AD176" s="93"/>
    </row>
    <row r="177" spans="2:30" ht="15.75">
      <c r="B177" s="97"/>
      <c r="C177" s="98"/>
      <c r="D177" s="99"/>
      <c r="E177" s="100"/>
      <c r="F177" s="10"/>
      <c r="G177" s="10"/>
      <c r="L177" s="10"/>
      <c r="M177" s="10"/>
      <c r="Q177" s="117"/>
      <c r="R177" s="10"/>
      <c r="W177" s="102"/>
      <c r="X177" s="102"/>
      <c r="Y177" s="89"/>
      <c r="Z177" s="93"/>
      <c r="AA177" s="93"/>
      <c r="AB177" s="94"/>
      <c r="AC177" s="93"/>
      <c r="AD177" s="93"/>
    </row>
    <row r="178" spans="2:30" ht="15.75">
      <c r="B178" s="97"/>
      <c r="C178" s="98"/>
      <c r="D178" s="99"/>
      <c r="E178" s="100"/>
      <c r="F178" s="10"/>
      <c r="G178" s="10"/>
      <c r="L178" s="10"/>
      <c r="M178" s="10"/>
      <c r="Q178" s="117"/>
      <c r="R178" s="10"/>
      <c r="W178" s="102"/>
      <c r="X178" s="102"/>
      <c r="Y178" s="89"/>
      <c r="Z178" s="93"/>
      <c r="AA178" s="93"/>
      <c r="AB178" s="94"/>
      <c r="AC178" s="93"/>
      <c r="AD178" s="93"/>
    </row>
    <row r="179" spans="2:30" ht="15.75">
      <c r="B179" s="97"/>
      <c r="C179" s="98"/>
      <c r="D179" s="99"/>
      <c r="E179" s="100"/>
      <c r="F179" s="10"/>
      <c r="G179" s="10"/>
      <c r="L179" s="10"/>
      <c r="M179" s="10"/>
      <c r="Q179" s="117"/>
      <c r="R179" s="10"/>
      <c r="W179" s="102"/>
      <c r="X179" s="102"/>
      <c r="Y179" s="89"/>
      <c r="Z179" s="93"/>
      <c r="AA179" s="93"/>
      <c r="AB179" s="94"/>
      <c r="AC179" s="93"/>
      <c r="AD179" s="93"/>
    </row>
    <row r="180" spans="2:30" ht="15.75">
      <c r="B180" s="97"/>
      <c r="C180" s="98"/>
      <c r="D180" s="99"/>
      <c r="E180" s="100"/>
      <c r="F180" s="10"/>
      <c r="G180" s="10"/>
      <c r="L180" s="10"/>
      <c r="M180" s="10"/>
      <c r="Q180" s="117"/>
      <c r="R180" s="10"/>
      <c r="W180" s="102"/>
      <c r="X180" s="102"/>
      <c r="Y180" s="89"/>
      <c r="Z180" s="93"/>
      <c r="AA180" s="93"/>
      <c r="AB180" s="94"/>
      <c r="AC180" s="93"/>
      <c r="AD180" s="93"/>
    </row>
    <row r="181" spans="2:30" ht="15.75">
      <c r="B181" s="97"/>
      <c r="C181" s="98"/>
      <c r="D181" s="99"/>
      <c r="E181" s="100"/>
      <c r="F181" s="10"/>
      <c r="G181" s="10"/>
      <c r="L181" s="10"/>
      <c r="M181" s="10"/>
      <c r="Q181" s="117"/>
      <c r="R181" s="10"/>
      <c r="W181" s="102"/>
      <c r="X181" s="102"/>
      <c r="Y181" s="91"/>
      <c r="Z181" s="93"/>
      <c r="AA181" s="93"/>
      <c r="AB181" s="94"/>
      <c r="AC181" s="93"/>
      <c r="AD181" s="93"/>
    </row>
    <row r="182" spans="2:30" ht="15.75">
      <c r="B182" s="97"/>
      <c r="C182" s="98"/>
      <c r="D182" s="99"/>
      <c r="E182" s="100"/>
      <c r="F182" s="10"/>
      <c r="G182" s="10"/>
      <c r="L182" s="10"/>
      <c r="M182" s="10"/>
      <c r="Q182" s="117"/>
      <c r="R182" s="10"/>
      <c r="W182" s="102"/>
      <c r="X182" s="102"/>
      <c r="Y182" s="91"/>
      <c r="Z182" s="93"/>
      <c r="AA182" s="93"/>
      <c r="AB182" s="94"/>
      <c r="AC182" s="93"/>
      <c r="AD182" s="93"/>
    </row>
    <row r="183" spans="2:30" ht="15">
      <c r="B183" s="97"/>
      <c r="C183" s="98"/>
      <c r="D183" s="99"/>
      <c r="E183" s="100"/>
      <c r="F183" s="10"/>
      <c r="G183" s="10"/>
      <c r="L183" s="10"/>
      <c r="M183" s="10"/>
      <c r="Q183" s="117"/>
      <c r="R183" s="10"/>
      <c r="W183" s="102"/>
      <c r="X183" s="102"/>
      <c r="Y183" s="227"/>
      <c r="Z183" s="93"/>
      <c r="AA183" s="93"/>
      <c r="AB183" s="94"/>
      <c r="AC183" s="93"/>
      <c r="AD183" s="93"/>
    </row>
    <row r="184" spans="2:30" ht="15">
      <c r="B184" s="97"/>
      <c r="C184" s="98"/>
      <c r="D184" s="99"/>
      <c r="E184" s="100"/>
      <c r="F184" s="10"/>
      <c r="G184" s="10"/>
      <c r="L184" s="10"/>
      <c r="M184" s="10"/>
      <c r="Q184" s="117"/>
      <c r="R184" s="10"/>
      <c r="W184" s="102"/>
      <c r="X184" s="102"/>
      <c r="Y184" s="227"/>
      <c r="Z184" s="93"/>
      <c r="AA184" s="93"/>
      <c r="AB184" s="94"/>
      <c r="AC184" s="93"/>
      <c r="AD184" s="93"/>
    </row>
    <row r="185" spans="2:30" ht="15">
      <c r="B185" s="97"/>
      <c r="C185" s="98"/>
      <c r="D185" s="99"/>
      <c r="E185" s="100"/>
      <c r="F185" s="10"/>
      <c r="G185" s="10"/>
      <c r="L185" s="10"/>
      <c r="M185" s="10"/>
      <c r="Q185" s="117"/>
      <c r="R185" s="10"/>
      <c r="W185" s="102"/>
      <c r="X185" s="102"/>
      <c r="Y185" s="227"/>
      <c r="Z185" s="93"/>
      <c r="AA185" s="93"/>
      <c r="AB185" s="94"/>
      <c r="AC185" s="93"/>
      <c r="AD185" s="93"/>
    </row>
    <row r="186" spans="2:30" ht="15">
      <c r="B186" s="97"/>
      <c r="C186" s="98"/>
      <c r="D186" s="99"/>
      <c r="E186" s="100"/>
      <c r="F186" s="10"/>
      <c r="G186" s="10"/>
      <c r="L186" s="10"/>
      <c r="M186" s="10"/>
      <c r="Q186" s="117"/>
      <c r="R186" s="10"/>
      <c r="W186" s="102"/>
      <c r="X186" s="102"/>
      <c r="Y186" s="227"/>
      <c r="Z186" s="93"/>
      <c r="AA186" s="93"/>
      <c r="AB186" s="94"/>
      <c r="AC186" s="93"/>
      <c r="AD186" s="93"/>
    </row>
    <row r="187" spans="25:30" ht="15.75">
      <c r="Y187" s="89"/>
      <c r="Z187" s="93"/>
      <c r="AA187" s="93"/>
      <c r="AB187" s="94"/>
      <c r="AC187" s="93"/>
      <c r="AD187" s="93"/>
    </row>
    <row r="188" spans="25:30" ht="15.75">
      <c r="Y188" s="88"/>
      <c r="Z188" s="93"/>
      <c r="AA188" s="93"/>
      <c r="AB188" s="94"/>
      <c r="AC188" s="93"/>
      <c r="AD188" s="93"/>
    </row>
    <row r="189" spans="25:30" ht="15.75">
      <c r="Y189" s="89"/>
      <c r="Z189" s="93"/>
      <c r="AA189" s="93"/>
      <c r="AB189" s="94"/>
      <c r="AC189" s="93"/>
      <c r="AD189" s="93"/>
    </row>
    <row r="190" spans="25:30" ht="15.75">
      <c r="Y190" s="89"/>
      <c r="Z190" s="93"/>
      <c r="AA190" s="93"/>
      <c r="AB190" s="94"/>
      <c r="AC190" s="93"/>
      <c r="AD190" s="93"/>
    </row>
    <row r="191" spans="25:30" ht="15.75">
      <c r="Y191" s="89"/>
      <c r="Z191" s="93"/>
      <c r="AA191" s="93"/>
      <c r="AB191" s="94"/>
      <c r="AC191" s="93"/>
      <c r="AD191" s="93"/>
    </row>
    <row r="192" spans="25:30" ht="15.75">
      <c r="Y192" s="89"/>
      <c r="Z192" s="93"/>
      <c r="AA192" s="93"/>
      <c r="AB192" s="94"/>
      <c r="AC192" s="93"/>
      <c r="AD192" s="93"/>
    </row>
    <row r="193" spans="25:30" ht="15.75">
      <c r="Y193" s="89"/>
      <c r="Z193" s="93"/>
      <c r="AA193" s="93"/>
      <c r="AB193" s="94"/>
      <c r="AC193" s="93"/>
      <c r="AD193" s="93"/>
    </row>
    <row r="194" spans="25:30" ht="15.75">
      <c r="Y194" s="88"/>
      <c r="Z194" s="93"/>
      <c r="AA194" s="93"/>
      <c r="AB194" s="94"/>
      <c r="AC194" s="93"/>
      <c r="AD194" s="93"/>
    </row>
    <row r="195" spans="25:30" ht="15">
      <c r="Y195" s="93"/>
      <c r="Z195" s="93"/>
      <c r="AA195" s="93"/>
      <c r="AB195" s="94"/>
      <c r="AC195" s="93"/>
      <c r="AD195" s="93"/>
    </row>
    <row r="196" spans="25:30" ht="15">
      <c r="Y196" s="93"/>
      <c r="Z196" s="93"/>
      <c r="AA196" s="93"/>
      <c r="AB196" s="94"/>
      <c r="AC196" s="93"/>
      <c r="AD196" s="93"/>
    </row>
    <row r="197" spans="25:30" ht="15">
      <c r="Y197" s="93"/>
      <c r="Z197" s="93"/>
      <c r="AA197" s="93"/>
      <c r="AB197" s="94"/>
      <c r="AC197" s="93"/>
      <c r="AD197" s="93"/>
    </row>
    <row r="198" spans="25:30" ht="15">
      <c r="Y198" s="93"/>
      <c r="Z198" s="93"/>
      <c r="AA198" s="93"/>
      <c r="AB198" s="94"/>
      <c r="AC198" s="93"/>
      <c r="AD198" s="93"/>
    </row>
    <row r="199" spans="25:30" ht="15">
      <c r="Y199" s="93"/>
      <c r="Z199" s="93"/>
      <c r="AA199" s="93"/>
      <c r="AB199" s="94"/>
      <c r="AC199" s="93"/>
      <c r="AD199" s="93"/>
    </row>
    <row r="200" spans="25:30" ht="15">
      <c r="Y200" s="93"/>
      <c r="Z200" s="93"/>
      <c r="AA200" s="93"/>
      <c r="AB200" s="94"/>
      <c r="AC200" s="93"/>
      <c r="AD200" s="93"/>
    </row>
    <row r="201" spans="25:30" ht="15">
      <c r="Y201" s="93"/>
      <c r="Z201" s="93"/>
      <c r="AA201" s="93"/>
      <c r="AB201" s="94"/>
      <c r="AC201" s="93"/>
      <c r="AD201" s="93"/>
    </row>
    <row r="202" spans="25:30" ht="15">
      <c r="Y202" s="93"/>
      <c r="Z202" s="93"/>
      <c r="AA202" s="93"/>
      <c r="AB202" s="94"/>
      <c r="AC202" s="93"/>
      <c r="AD202" s="93"/>
    </row>
    <row r="203" spans="25:30" ht="15">
      <c r="Y203" s="93"/>
      <c r="Z203" s="93"/>
      <c r="AA203" s="93"/>
      <c r="AB203" s="94"/>
      <c r="AC203" s="93"/>
      <c r="AD203" s="93"/>
    </row>
    <row r="204" spans="25:30" ht="15">
      <c r="Y204" s="93"/>
      <c r="Z204" s="93"/>
      <c r="AA204" s="93"/>
      <c r="AB204" s="94"/>
      <c r="AC204" s="93"/>
      <c r="AD204" s="93"/>
    </row>
    <row r="205" spans="25:30" ht="15">
      <c r="Y205" s="93"/>
      <c r="Z205" s="93"/>
      <c r="AA205" s="93"/>
      <c r="AB205" s="94"/>
      <c r="AC205" s="93"/>
      <c r="AD205" s="93"/>
    </row>
    <row r="206" spans="25:30" ht="15">
      <c r="Y206" s="93"/>
      <c r="Z206" s="93"/>
      <c r="AA206" s="93"/>
      <c r="AB206" s="94"/>
      <c r="AC206" s="93"/>
      <c r="AD206" s="93"/>
    </row>
    <row r="207" spans="25:30" ht="15">
      <c r="Y207" s="93"/>
      <c r="Z207" s="93"/>
      <c r="AA207" s="93"/>
      <c r="AB207" s="94"/>
      <c r="AC207" s="93"/>
      <c r="AD207" s="93"/>
    </row>
    <row r="208" spans="25:30" ht="15">
      <c r="Y208" s="93"/>
      <c r="Z208" s="93"/>
      <c r="AA208" s="93"/>
      <c r="AB208" s="94"/>
      <c r="AC208" s="93"/>
      <c r="AD208" s="93"/>
    </row>
    <row r="209" spans="25:30" ht="15">
      <c r="Y209" s="93"/>
      <c r="Z209" s="93"/>
      <c r="AA209" s="93"/>
      <c r="AB209" s="94"/>
      <c r="AC209" s="93"/>
      <c r="AD209" s="93"/>
    </row>
    <row r="210" spans="25:30" ht="15">
      <c r="Y210" s="93"/>
      <c r="Z210" s="93"/>
      <c r="AA210" s="93"/>
      <c r="AB210" s="94"/>
      <c r="AC210" s="93"/>
      <c r="AD210" s="93"/>
    </row>
    <row r="211" spans="25:30" ht="15">
      <c r="Y211" s="93"/>
      <c r="Z211" s="93"/>
      <c r="AA211" s="93"/>
      <c r="AB211" s="94"/>
      <c r="AC211" s="93"/>
      <c r="AD211" s="93"/>
    </row>
    <row r="212" spans="25:30" ht="15">
      <c r="Y212" s="93"/>
      <c r="Z212" s="93"/>
      <c r="AA212" s="93"/>
      <c r="AB212" s="94"/>
      <c r="AC212" s="93"/>
      <c r="AD212" s="93"/>
    </row>
    <row r="213" spans="25:30" ht="15">
      <c r="Y213" s="93"/>
      <c r="Z213" s="93"/>
      <c r="AA213" s="93"/>
      <c r="AB213" s="94"/>
      <c r="AC213" s="93"/>
      <c r="AD213" s="93"/>
    </row>
    <row r="214" spans="25:30" ht="15">
      <c r="Y214" s="93"/>
      <c r="Z214" s="93"/>
      <c r="AA214" s="93"/>
      <c r="AB214" s="94"/>
      <c r="AC214" s="93"/>
      <c r="AD214" s="93"/>
    </row>
    <row r="215" spans="25:30" ht="15">
      <c r="Y215" s="93"/>
      <c r="Z215" s="93"/>
      <c r="AA215" s="93"/>
      <c r="AB215" s="94"/>
      <c r="AC215" s="93"/>
      <c r="AD215" s="93"/>
    </row>
    <row r="216" spans="25:30" ht="15">
      <c r="Y216" s="93"/>
      <c r="Z216" s="93"/>
      <c r="AA216" s="93"/>
      <c r="AB216" s="94"/>
      <c r="AC216" s="93"/>
      <c r="AD216" s="93"/>
    </row>
    <row r="217" spans="25:30" ht="15">
      <c r="Y217" s="93"/>
      <c r="Z217" s="93"/>
      <c r="AA217" s="93"/>
      <c r="AB217" s="94"/>
      <c r="AC217" s="93"/>
      <c r="AD217" s="93"/>
    </row>
    <row r="218" spans="25:30" ht="15">
      <c r="Y218" s="93"/>
      <c r="Z218" s="93"/>
      <c r="AA218" s="93"/>
      <c r="AB218" s="94"/>
      <c r="AC218" s="93"/>
      <c r="AD218" s="93"/>
    </row>
    <row r="219" spans="25:30" ht="15">
      <c r="Y219" s="93"/>
      <c r="Z219" s="93"/>
      <c r="AA219" s="93"/>
      <c r="AB219" s="94"/>
      <c r="AC219" s="93"/>
      <c r="AD219" s="93"/>
    </row>
    <row r="220" spans="25:30" ht="15">
      <c r="Y220" s="93"/>
      <c r="Z220" s="93"/>
      <c r="AA220" s="93"/>
      <c r="AB220" s="94"/>
      <c r="AC220" s="93"/>
      <c r="AD220" s="93"/>
    </row>
    <row r="221" spans="25:30" ht="15">
      <c r="Y221" s="93"/>
      <c r="Z221" s="93"/>
      <c r="AA221" s="93"/>
      <c r="AB221" s="94"/>
      <c r="AC221" s="93"/>
      <c r="AD221" s="93"/>
    </row>
    <row r="222" spans="25:30" ht="15">
      <c r="Y222" s="93"/>
      <c r="Z222" s="93"/>
      <c r="AA222" s="93"/>
      <c r="AB222" s="94"/>
      <c r="AC222" s="93"/>
      <c r="AD222" s="93"/>
    </row>
    <row r="223" spans="25:30" ht="15">
      <c r="Y223" s="93"/>
      <c r="Z223" s="93"/>
      <c r="AA223" s="93"/>
      <c r="AB223" s="94"/>
      <c r="AC223" s="93"/>
      <c r="AD223" s="93"/>
    </row>
    <row r="224" spans="25:30" ht="15">
      <c r="Y224" s="93"/>
      <c r="Z224" s="93"/>
      <c r="AA224" s="93"/>
      <c r="AB224" s="94"/>
      <c r="AC224" s="93"/>
      <c r="AD224" s="93"/>
    </row>
    <row r="225" spans="25:30" ht="15">
      <c r="Y225" s="93"/>
      <c r="Z225" s="93"/>
      <c r="AA225" s="93"/>
      <c r="AB225" s="94"/>
      <c r="AC225" s="93"/>
      <c r="AD225" s="93"/>
    </row>
    <row r="226" spans="25:30" ht="15">
      <c r="Y226" s="93"/>
      <c r="Z226" s="93"/>
      <c r="AA226" s="93"/>
      <c r="AB226" s="94"/>
      <c r="AC226" s="93"/>
      <c r="AD226" s="93"/>
    </row>
    <row r="227" spans="25:30" ht="15">
      <c r="Y227" s="93"/>
      <c r="Z227" s="93"/>
      <c r="AA227" s="93"/>
      <c r="AB227" s="94"/>
      <c r="AC227" s="93"/>
      <c r="AD227" s="93"/>
    </row>
    <row r="228" spans="25:30" ht="15">
      <c r="Y228" s="93"/>
      <c r="Z228" s="93"/>
      <c r="AA228" s="93"/>
      <c r="AB228" s="94"/>
      <c r="AC228" s="93"/>
      <c r="AD228" s="93"/>
    </row>
    <row r="229" spans="25:30" ht="15">
      <c r="Y229" s="93"/>
      <c r="Z229" s="93"/>
      <c r="AA229" s="93"/>
      <c r="AB229" s="94"/>
      <c r="AC229" s="93"/>
      <c r="AD229" s="93"/>
    </row>
    <row r="230" spans="25:30" ht="15">
      <c r="Y230" s="93"/>
      <c r="Z230" s="93"/>
      <c r="AA230" s="93"/>
      <c r="AB230" s="94"/>
      <c r="AC230" s="93"/>
      <c r="AD230" s="93"/>
    </row>
    <row r="231" spans="25:30" ht="15">
      <c r="Y231" s="93"/>
      <c r="Z231" s="93"/>
      <c r="AA231" s="93"/>
      <c r="AB231" s="94"/>
      <c r="AC231" s="93"/>
      <c r="AD231" s="93"/>
    </row>
    <row r="232" spans="25:30" ht="15">
      <c r="Y232" s="93"/>
      <c r="Z232" s="93"/>
      <c r="AA232" s="93"/>
      <c r="AB232" s="94"/>
      <c r="AC232" s="93"/>
      <c r="AD232" s="93"/>
    </row>
    <row r="233" spans="25:30" ht="15">
      <c r="Y233" s="93"/>
      <c r="Z233" s="93"/>
      <c r="AA233" s="93"/>
      <c r="AB233" s="94"/>
      <c r="AC233" s="93"/>
      <c r="AD233" s="93"/>
    </row>
    <row r="234" spans="25:30" ht="15">
      <c r="Y234" s="93"/>
      <c r="Z234" s="93"/>
      <c r="AA234" s="93"/>
      <c r="AB234" s="94"/>
      <c r="AC234" s="93"/>
      <c r="AD234" s="93"/>
    </row>
    <row r="235" spans="25:30" ht="15">
      <c r="Y235" s="93"/>
      <c r="Z235" s="93"/>
      <c r="AA235" s="93"/>
      <c r="AB235" s="94"/>
      <c r="AC235" s="93"/>
      <c r="AD235" s="93"/>
    </row>
    <row r="236" spans="25:30" ht="15">
      <c r="Y236" s="93"/>
      <c r="Z236" s="93"/>
      <c r="AA236" s="93"/>
      <c r="AB236" s="94"/>
      <c r="AC236" s="93"/>
      <c r="AD236" s="93"/>
    </row>
    <row r="237" spans="25:30" ht="15">
      <c r="Y237" s="93"/>
      <c r="Z237" s="93"/>
      <c r="AA237" s="93"/>
      <c r="AB237" s="94"/>
      <c r="AC237" s="93"/>
      <c r="AD237" s="93"/>
    </row>
    <row r="238" spans="25:30" ht="15">
      <c r="Y238" s="93"/>
      <c r="Z238" s="93"/>
      <c r="AA238" s="93"/>
      <c r="AB238" s="94"/>
      <c r="AC238" s="93"/>
      <c r="AD238" s="93"/>
    </row>
    <row r="239" spans="25:30" ht="15">
      <c r="Y239" s="93"/>
      <c r="Z239" s="93"/>
      <c r="AA239" s="93"/>
      <c r="AB239" s="94"/>
      <c r="AC239" s="93"/>
      <c r="AD239" s="93"/>
    </row>
    <row r="240" spans="25:30" ht="15">
      <c r="Y240" s="93"/>
      <c r="Z240" s="93"/>
      <c r="AA240" s="93"/>
      <c r="AB240" s="94"/>
      <c r="AC240" s="93"/>
      <c r="AD240" s="93"/>
    </row>
    <row r="241" spans="25:30" ht="15">
      <c r="Y241" s="93"/>
      <c r="Z241" s="93"/>
      <c r="AA241" s="93"/>
      <c r="AB241" s="94"/>
      <c r="AC241" s="93"/>
      <c r="AD241" s="93"/>
    </row>
    <row r="242" spans="25:30" ht="15">
      <c r="Y242" s="93"/>
      <c r="Z242" s="93"/>
      <c r="AA242" s="93"/>
      <c r="AB242" s="94"/>
      <c r="AC242" s="93"/>
      <c r="AD242" s="93"/>
    </row>
    <row r="243" spans="25:30" ht="15">
      <c r="Y243" s="93"/>
      <c r="Z243" s="93"/>
      <c r="AA243" s="93"/>
      <c r="AB243" s="94"/>
      <c r="AC243" s="93"/>
      <c r="AD243" s="93"/>
    </row>
    <row r="244" spans="25:30" ht="15">
      <c r="Y244" s="93"/>
      <c r="Z244" s="93"/>
      <c r="AA244" s="93"/>
      <c r="AB244" s="94"/>
      <c r="AC244" s="93"/>
      <c r="AD244" s="93"/>
    </row>
    <row r="245" spans="25:30" ht="15">
      <c r="Y245" s="93"/>
      <c r="Z245" s="93"/>
      <c r="AA245" s="93"/>
      <c r="AB245" s="94"/>
      <c r="AC245" s="93"/>
      <c r="AD245" s="93"/>
    </row>
    <row r="246" spans="25:30" ht="15">
      <c r="Y246" s="93"/>
      <c r="Z246" s="93"/>
      <c r="AA246" s="93"/>
      <c r="AB246" s="94"/>
      <c r="AC246" s="93"/>
      <c r="AD246" s="93"/>
    </row>
    <row r="247" spans="25:30" ht="15">
      <c r="Y247" s="93"/>
      <c r="Z247" s="93"/>
      <c r="AA247" s="93"/>
      <c r="AB247" s="94"/>
      <c r="AC247" s="93"/>
      <c r="AD247" s="93"/>
    </row>
    <row r="248" spans="25:30" ht="15">
      <c r="Y248" s="93"/>
      <c r="Z248" s="93"/>
      <c r="AA248" s="93"/>
      <c r="AB248" s="94"/>
      <c r="AC248" s="93"/>
      <c r="AD248" s="93"/>
    </row>
    <row r="249" spans="25:30" ht="15">
      <c r="Y249" s="93"/>
      <c r="Z249" s="93"/>
      <c r="AA249" s="93"/>
      <c r="AB249" s="94"/>
      <c r="AC249" s="93"/>
      <c r="AD249" s="93"/>
    </row>
    <row r="250" spans="25:30" ht="15">
      <c r="Y250" s="93"/>
      <c r="Z250" s="93"/>
      <c r="AA250" s="93"/>
      <c r="AB250" s="94"/>
      <c r="AC250" s="93"/>
      <c r="AD250" s="93"/>
    </row>
    <row r="251" spans="25:30" ht="15">
      <c r="Y251" s="93"/>
      <c r="Z251" s="93"/>
      <c r="AA251" s="93"/>
      <c r="AB251" s="94"/>
      <c r="AC251" s="93"/>
      <c r="AD251" s="93"/>
    </row>
    <row r="252" spans="25:30" ht="15">
      <c r="Y252" s="93"/>
      <c r="Z252" s="93"/>
      <c r="AA252" s="93"/>
      <c r="AB252" s="94"/>
      <c r="AC252" s="93"/>
      <c r="AD252" s="93"/>
    </row>
    <row r="253" spans="25:30" ht="15">
      <c r="Y253" s="93"/>
      <c r="Z253" s="93"/>
      <c r="AA253" s="93"/>
      <c r="AB253" s="94"/>
      <c r="AC253" s="93"/>
      <c r="AD253" s="93"/>
    </row>
    <row r="254" spans="25:30" ht="15">
      <c r="Y254" s="93"/>
      <c r="Z254" s="93"/>
      <c r="AA254" s="93"/>
      <c r="AB254" s="94"/>
      <c r="AC254" s="93"/>
      <c r="AD254" s="93"/>
    </row>
    <row r="255" spans="25:30" ht="15">
      <c r="Y255" s="93"/>
      <c r="Z255" s="93"/>
      <c r="AA255" s="93"/>
      <c r="AB255" s="94"/>
      <c r="AC255" s="93"/>
      <c r="AD255" s="93"/>
    </row>
    <row r="256" spans="25:30" ht="15">
      <c r="Y256" s="93"/>
      <c r="Z256" s="93"/>
      <c r="AA256" s="93"/>
      <c r="AB256" s="94"/>
      <c r="AC256" s="93"/>
      <c r="AD256" s="93"/>
    </row>
    <row r="257" spans="25:30" ht="15">
      <c r="Y257" s="93"/>
      <c r="Z257" s="93"/>
      <c r="AA257" s="93"/>
      <c r="AB257" s="94"/>
      <c r="AC257" s="93"/>
      <c r="AD257" s="93"/>
    </row>
    <row r="258" spans="25:30" ht="15">
      <c r="Y258" s="93"/>
      <c r="Z258" s="93"/>
      <c r="AA258" s="93"/>
      <c r="AB258" s="94"/>
      <c r="AC258" s="93"/>
      <c r="AD258" s="93"/>
    </row>
    <row r="259" spans="25:30" ht="15">
      <c r="Y259" s="93"/>
      <c r="Z259" s="93"/>
      <c r="AA259" s="93"/>
      <c r="AB259" s="94"/>
      <c r="AC259" s="93"/>
      <c r="AD259" s="93"/>
    </row>
    <row r="260" spans="25:30" ht="15">
      <c r="Y260" s="93"/>
      <c r="Z260" s="93"/>
      <c r="AA260" s="93"/>
      <c r="AB260" s="94"/>
      <c r="AC260" s="93"/>
      <c r="AD260" s="93"/>
    </row>
    <row r="261" spans="25:30" ht="15">
      <c r="Y261" s="93"/>
      <c r="Z261" s="93"/>
      <c r="AA261" s="93"/>
      <c r="AB261" s="94"/>
      <c r="AC261" s="93"/>
      <c r="AD261" s="93"/>
    </row>
    <row r="262" spans="25:30" ht="15">
      <c r="Y262" s="93"/>
      <c r="Z262" s="93"/>
      <c r="AA262" s="93"/>
      <c r="AB262" s="94"/>
      <c r="AC262" s="93"/>
      <c r="AD262" s="93"/>
    </row>
    <row r="263" spans="25:30" ht="15">
      <c r="Y263" s="93"/>
      <c r="Z263" s="93"/>
      <c r="AA263" s="93"/>
      <c r="AB263" s="94"/>
      <c r="AC263" s="93"/>
      <c r="AD263" s="93"/>
    </row>
    <row r="264" spans="25:30" ht="15">
      <c r="Y264" s="93"/>
      <c r="Z264" s="93"/>
      <c r="AA264" s="93"/>
      <c r="AB264" s="94"/>
      <c r="AC264" s="93"/>
      <c r="AD264" s="93"/>
    </row>
    <row r="265" spans="25:30" ht="15">
      <c r="Y265" s="93"/>
      <c r="Z265" s="93"/>
      <c r="AA265" s="93"/>
      <c r="AB265" s="94"/>
      <c r="AC265" s="93"/>
      <c r="AD265" s="93"/>
    </row>
    <row r="266" spans="25:30" ht="15">
      <c r="Y266" s="93"/>
      <c r="Z266" s="93"/>
      <c r="AA266" s="93"/>
      <c r="AB266" s="94"/>
      <c r="AC266" s="93"/>
      <c r="AD266" s="93"/>
    </row>
    <row r="267" spans="25:30" ht="15">
      <c r="Y267" s="93"/>
      <c r="Z267" s="93"/>
      <c r="AA267" s="93"/>
      <c r="AB267" s="94"/>
      <c r="AC267" s="93"/>
      <c r="AD267" s="93"/>
    </row>
    <row r="268" spans="25:30" ht="15">
      <c r="Y268" s="93"/>
      <c r="Z268" s="93"/>
      <c r="AA268" s="93"/>
      <c r="AB268" s="94"/>
      <c r="AC268" s="93"/>
      <c r="AD268" s="93"/>
    </row>
    <row r="269" spans="25:30" ht="15">
      <c r="Y269" s="93"/>
      <c r="Z269" s="93"/>
      <c r="AA269" s="93"/>
      <c r="AB269" s="94"/>
      <c r="AC269" s="93"/>
      <c r="AD269" s="93"/>
    </row>
    <row r="270" spans="25:30" ht="15">
      <c r="Y270" s="93"/>
      <c r="Z270" s="93"/>
      <c r="AA270" s="93"/>
      <c r="AB270" s="94"/>
      <c r="AC270" s="93"/>
      <c r="AD270" s="93"/>
    </row>
    <row r="271" spans="25:30" ht="15">
      <c r="Y271" s="93"/>
      <c r="Z271" s="93"/>
      <c r="AA271" s="93"/>
      <c r="AB271" s="94"/>
      <c r="AC271" s="93"/>
      <c r="AD271" s="93"/>
    </row>
    <row r="272" spans="25:30" ht="15">
      <c r="Y272" s="93"/>
      <c r="Z272" s="93"/>
      <c r="AA272" s="93"/>
      <c r="AB272" s="94"/>
      <c r="AC272" s="93"/>
      <c r="AD272" s="93"/>
    </row>
    <row r="273" spans="25:30" ht="15">
      <c r="Y273" s="93"/>
      <c r="Z273" s="93"/>
      <c r="AA273" s="93"/>
      <c r="AB273" s="94"/>
      <c r="AC273" s="93"/>
      <c r="AD273" s="93"/>
    </row>
    <row r="274" spans="25:30" ht="15">
      <c r="Y274" s="93"/>
      <c r="Z274" s="93"/>
      <c r="AA274" s="93"/>
      <c r="AB274" s="94"/>
      <c r="AC274" s="93"/>
      <c r="AD274" s="93"/>
    </row>
    <row r="275" spans="25:30" ht="15">
      <c r="Y275" s="93"/>
      <c r="Z275" s="93"/>
      <c r="AA275" s="93"/>
      <c r="AB275" s="94"/>
      <c r="AC275" s="93"/>
      <c r="AD275" s="93"/>
    </row>
    <row r="276" spans="25:30" ht="15">
      <c r="Y276" s="93"/>
      <c r="Z276" s="93"/>
      <c r="AA276" s="93"/>
      <c r="AB276" s="94"/>
      <c r="AC276" s="93"/>
      <c r="AD276" s="93"/>
    </row>
  </sheetData>
  <sheetProtection/>
  <mergeCells count="23">
    <mergeCell ref="D9:D10"/>
    <mergeCell ref="A12:T12"/>
    <mergeCell ref="A31:C31"/>
    <mergeCell ref="A3:V3"/>
    <mergeCell ref="A101:V101"/>
    <mergeCell ref="K9:O9"/>
    <mergeCell ref="V88:V91"/>
    <mergeCell ref="A116:C116"/>
    <mergeCell ref="A100:C100"/>
    <mergeCell ref="B9:B10"/>
    <mergeCell ref="A9:A10"/>
    <mergeCell ref="C88:C91"/>
    <mergeCell ref="A88:A91"/>
    <mergeCell ref="A1:T1"/>
    <mergeCell ref="C9:C10"/>
    <mergeCell ref="F9:J9"/>
    <mergeCell ref="E9:E10"/>
    <mergeCell ref="C110:C113"/>
    <mergeCell ref="Y183:Y186"/>
    <mergeCell ref="A118:V118"/>
    <mergeCell ref="U88:U91"/>
    <mergeCell ref="A117:C117"/>
    <mergeCell ref="P9:T9"/>
  </mergeCells>
  <printOptions/>
  <pageMargins left="0.35433070866141736" right="0.15748031496062992" top="0" bottom="0" header="0.15748031496062992" footer="0.15748031496062992"/>
  <pageSetup fitToHeight="0" fitToWidth="1" horizontalDpi="600" verticalDpi="600" orientation="landscape"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Жанна Николаевна Решетникова</cp:lastModifiedBy>
  <cp:lastPrinted>2024-02-06T08:47:27Z</cp:lastPrinted>
  <dcterms:created xsi:type="dcterms:W3CDTF">2013-12-09T13:14:17Z</dcterms:created>
  <dcterms:modified xsi:type="dcterms:W3CDTF">2024-02-12T12:26:51Z</dcterms:modified>
  <cp:category/>
  <cp:version/>
  <cp:contentType/>
  <cp:contentStatus/>
</cp:coreProperties>
</file>